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e5d197d855914/Desktop/3rd Quarter 2020 Templates/"/>
    </mc:Choice>
  </mc:AlternateContent>
  <xr:revisionPtr revIDLastSave="66" documentId="8_{3B9FFF04-6283-43A1-A3AC-49298B21A0D5}" xr6:coauthVersionLast="45" xr6:coauthVersionMax="45" xr10:uidLastSave="{2D42CFDB-4EE7-420E-874D-2BA860A8539D}"/>
  <bookViews>
    <workbookView xWindow="-108" yWindow="-108" windowWidth="23256" windowHeight="12576" xr2:uid="{C1DF2D39-A77D-4D39-BA3C-C0D6C930FE9C}"/>
  </bookViews>
  <sheets>
    <sheet name="Residential Un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1" i="1" l="1"/>
  <c r="B100" i="1"/>
  <c r="B99" i="1"/>
  <c r="B98" i="1"/>
  <c r="B97" i="1"/>
  <c r="B105" i="1"/>
  <c r="B104" i="1"/>
  <c r="B103" i="1"/>
  <c r="B102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C34" i="1"/>
  <c r="B34" i="1"/>
  <c r="D22" i="1"/>
  <c r="E22" i="1" s="1"/>
  <c r="H12" i="1"/>
  <c r="H15" i="1" s="1"/>
  <c r="H18" i="1" s="1"/>
  <c r="C12" i="1"/>
  <c r="C14" i="1" s="1"/>
  <c r="C3" i="1"/>
  <c r="I12" i="1" l="1"/>
  <c r="J12" i="1" s="1"/>
  <c r="J14" i="1" s="1"/>
  <c r="H16" i="1"/>
  <c r="H19" i="1" s="1"/>
  <c r="F22" i="1"/>
  <c r="E34" i="1"/>
  <c r="D12" i="1"/>
  <c r="C15" i="1"/>
  <c r="D34" i="1"/>
  <c r="K12" i="1" l="1"/>
  <c r="J15" i="1"/>
  <c r="I15" i="1"/>
  <c r="I18" i="1" s="1"/>
  <c r="I16" i="1"/>
  <c r="H21" i="1"/>
  <c r="H31" i="1"/>
  <c r="H105" i="1" s="1"/>
  <c r="J18" i="1"/>
  <c r="J16" i="1"/>
  <c r="G22" i="1"/>
  <c r="F34" i="1"/>
  <c r="D14" i="1"/>
  <c r="D15" i="1" s="1"/>
  <c r="E12" i="1"/>
  <c r="K14" i="1"/>
  <c r="K15" i="1"/>
  <c r="L12" i="1"/>
  <c r="L15" i="1" s="1"/>
  <c r="C16" i="1"/>
  <c r="C18" i="1"/>
  <c r="J19" i="1" l="1"/>
  <c r="I19" i="1"/>
  <c r="C19" i="1"/>
  <c r="C21" i="1" s="1"/>
  <c r="C23" i="1" s="1"/>
  <c r="C25" i="1" s="1"/>
  <c r="C35" i="1" s="1"/>
  <c r="C107" i="1" s="1"/>
  <c r="J31" i="1"/>
  <c r="J105" i="1" s="1"/>
  <c r="J27" i="1"/>
  <c r="J29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21" i="1"/>
  <c r="D18" i="1"/>
  <c r="D16" i="1"/>
  <c r="D19" i="1" s="1"/>
  <c r="D21" i="1" s="1"/>
  <c r="D23" i="1" s="1"/>
  <c r="D25" i="1" s="1"/>
  <c r="D35" i="1" s="1"/>
  <c r="H22" i="1"/>
  <c r="H23" i="1" s="1"/>
  <c r="H25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G34" i="1"/>
  <c r="L18" i="1"/>
  <c r="L16" i="1"/>
  <c r="K18" i="1"/>
  <c r="K16" i="1"/>
  <c r="F12" i="1"/>
  <c r="E14" i="1"/>
  <c r="E15" i="1" s="1"/>
  <c r="G12" i="1"/>
  <c r="K19" i="1" l="1"/>
  <c r="K21" i="1" s="1"/>
  <c r="L19" i="1"/>
  <c r="I21" i="1"/>
  <c r="I31" i="1"/>
  <c r="I105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L31" i="1"/>
  <c r="L105" i="1" s="1"/>
  <c r="L21" i="1"/>
  <c r="K31" i="1"/>
  <c r="K105" i="1" s="1"/>
  <c r="K27" i="1"/>
  <c r="K29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F14" i="1"/>
  <c r="F15" i="1" s="1"/>
  <c r="G14" i="1"/>
  <c r="G15" i="1" s="1"/>
  <c r="E16" i="1"/>
  <c r="E18" i="1"/>
  <c r="E19" i="1" s="1"/>
  <c r="J86" i="1"/>
  <c r="J88" i="1" s="1"/>
  <c r="J87" i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H34" i="1"/>
  <c r="H107" i="1" s="1"/>
  <c r="I22" i="1"/>
  <c r="F16" i="1" l="1"/>
  <c r="F18" i="1"/>
  <c r="E21" i="1"/>
  <c r="E23" i="1" s="1"/>
  <c r="E25" i="1" s="1"/>
  <c r="E35" i="1" s="1"/>
  <c r="E27" i="1"/>
  <c r="E29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K86" i="1"/>
  <c r="K88" i="1" s="1"/>
  <c r="K87" i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I34" i="1"/>
  <c r="J22" i="1"/>
  <c r="I23" i="1"/>
  <c r="I25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G16" i="1"/>
  <c r="G18" i="1"/>
  <c r="D51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50" i="1"/>
  <c r="D52" i="1" s="1"/>
  <c r="G19" i="1" l="1"/>
  <c r="D97" i="1"/>
  <c r="D98" i="1" s="1"/>
  <c r="D99" i="1" s="1"/>
  <c r="D100" i="1" s="1"/>
  <c r="D101" i="1" s="1"/>
  <c r="D102" i="1" s="1"/>
  <c r="D103" i="1" s="1"/>
  <c r="D104" i="1" s="1"/>
  <c r="D105" i="1" s="1"/>
  <c r="F19" i="1"/>
  <c r="F21" i="1"/>
  <c r="F23" i="1" s="1"/>
  <c r="F25" i="1" s="1"/>
  <c r="F35" i="1" s="1"/>
  <c r="F27" i="1"/>
  <c r="F29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E107" i="1"/>
  <c r="I107" i="1"/>
  <c r="G21" i="1"/>
  <c r="G23" i="1" s="1"/>
  <c r="G25" i="1" s="1"/>
  <c r="G35" i="1" s="1"/>
  <c r="G27" i="1"/>
  <c r="G29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J34" i="1"/>
  <c r="K22" i="1"/>
  <c r="J23" i="1"/>
  <c r="J25" i="1" s="1"/>
  <c r="J35" i="1" s="1"/>
  <c r="D107" i="1" l="1"/>
  <c r="L22" i="1"/>
  <c r="K34" i="1"/>
  <c r="K23" i="1"/>
  <c r="K25" i="1" s="1"/>
  <c r="K35" i="1" s="1"/>
  <c r="J107" i="1"/>
  <c r="G107" i="1"/>
  <c r="F107" i="1"/>
  <c r="K107" i="1" l="1"/>
  <c r="L34" i="1"/>
  <c r="L23" i="1"/>
  <c r="L25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7" i="1" l="1"/>
</calcChain>
</file>

<file path=xl/sharedStrings.xml><?xml version="1.0" encoding="utf-8"?>
<sst xmlns="http://schemas.openxmlformats.org/spreadsheetml/2006/main" count="54" uniqueCount="50">
  <si>
    <t xml:space="preserve">Date </t>
  </si>
  <si>
    <t>Unit Number</t>
  </si>
  <si>
    <t xml:space="preserve"> Please modify these fields only.</t>
  </si>
  <si>
    <t>List Price</t>
  </si>
  <si>
    <t>Size (sqm)</t>
  </si>
  <si>
    <t>Unit Type</t>
  </si>
  <si>
    <t>View</t>
  </si>
  <si>
    <t>Turnover</t>
  </si>
  <si>
    <t>SPOT CASH</t>
  </si>
  <si>
    <t>DEFERRED CASH</t>
  </si>
  <si>
    <t>SPOT DOWNPAYMENT</t>
  </si>
  <si>
    <t>SPREAD DOWNPAYMENT</t>
  </si>
  <si>
    <t>EASY PAYMENT SCHEME</t>
  </si>
  <si>
    <t>STANDARD PAYMENT TERMS</t>
  </si>
  <si>
    <t>Spot Cash</t>
  </si>
  <si>
    <t>LIST PRICE</t>
  </si>
  <si>
    <t>DISCOUNT</t>
  </si>
  <si>
    <t xml:space="preserve">DISCOUNT AMOUNT </t>
  </si>
  <si>
    <t>NET LIST PRICE</t>
  </si>
  <si>
    <t>OTHER CHARGES (6.5%)</t>
  </si>
  <si>
    <t>* OTHER CHARGES = (Registration Fees, Documentary Stamp Tax from BIR, Transfer Tax Fees from City Treasurer, Water &amp; Meralco Meter Installation, Handling Fees, Miscellaneous Fees)</t>
  </si>
  <si>
    <t>VAT (12%) (only if above 3,199,200)</t>
  </si>
  <si>
    <t>TOTAL CONTRACT PRICE</t>
  </si>
  <si>
    <t>DOWN PAYMENT %</t>
  </si>
  <si>
    <t>DOWN PAYMENT AMOUNT</t>
  </si>
  <si>
    <t>RESERVATION FEE</t>
  </si>
  <si>
    <t>NET DOWN PAYMENT</t>
  </si>
  <si>
    <t>DOWNPAYMENT TERM</t>
  </si>
  <si>
    <t>MONTHLY INVESTMENT</t>
  </si>
  <si>
    <t>BALANCE %</t>
  </si>
  <si>
    <t>BALANCE AMOUNT</t>
  </si>
  <si>
    <t>Retention Fee (upon turnover)</t>
  </si>
  <si>
    <t>RETENTION FEE</t>
  </si>
  <si>
    <t>TOTAL PROCEEDS</t>
  </si>
  <si>
    <t>*This document does not constitute nor form part of any contract and is for information purposes only.</t>
  </si>
  <si>
    <t>COMPUTATION TEMPLATE FOR GEM RESIDENCES</t>
  </si>
  <si>
    <t>2Q 2026</t>
  </si>
  <si>
    <t>SPECIAL TERM</t>
  </si>
  <si>
    <t>16% in 70 mos; 84% Balance</t>
  </si>
  <si>
    <t>Deferred Cash (100% in 71 mos.)</t>
  </si>
  <si>
    <t>10% Spot; 90% over 70 mos;</t>
  </si>
  <si>
    <t>20% Spot; 80% over 70 mos;</t>
  </si>
  <si>
    <t>50% Spot; 50% over 70 mos;</t>
  </si>
  <si>
    <t>15% over 70 mos; 85% Balance</t>
  </si>
  <si>
    <t>20% over 70 mos; 80% Balance</t>
  </si>
  <si>
    <t>10% Spot; 10% over 69 mos; 80% Balance</t>
  </si>
  <si>
    <t>20% Spot; 10% over 69 mos; 70% Balance</t>
  </si>
  <si>
    <t>B011018</t>
  </si>
  <si>
    <t>Street</t>
  </si>
  <si>
    <t>1 Bedroom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</si>
</sst>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[$-409]mmmm\ d\,\ yyyy;@"/>
    <numFmt numFmtId="165" formatCode="#,##0%"/>
    <numFmt numFmtId="166" formatCode="0.0%"/>
    <numFmt numFmtId="167" formatCode="_(* #,##0.00_);_(* \(#,##0.00\);_(* \-??_);_(@_)"/>
    <numFmt numFmtId="168" formatCode="* #,##0.00\ ;* \(#,##0.00\);* \-??\ "/>
    <numFmt numFmtId="169" formatCode="#,##0.00;&quot;-&quot;#,##0.00"/>
    <numFmt numFmtId="170" formatCode="&quot; &quot;* #,##0.00&quot; &quot;;&quot; &quot;* \(#,##0.00\);&quot; &quot;* &quot;-&quot;??&quot; &quot;"/>
    <numFmt numFmtId="171" formatCode="[$Php-3409]* #,##0.00\ ;[$Php-3409]* \(#,##0.00\);[$Php-3409]* \-??\ "/>
    <numFmt numFmtId="172" formatCode="mmmm\ d&quot;, &quot;yyyy"/>
    <numFmt numFmtId="173" formatCode="&quot; &quot;[$Php-3409]* #,##0.00&quot; &quot;;&quot; &quot;[$Php-3409]* \(#,##0.00\);&quot; &quot;[$Php-3409]* &quot;-&quot;??&quot;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indexed="8"/>
      <name val="Verdana"/>
      <family val="2"/>
    </font>
    <font>
      <sz val="10"/>
      <color indexed="8"/>
      <name val="Arial Rounded MT Bold"/>
      <family val="2"/>
    </font>
    <font>
      <sz val="13"/>
      <color indexed="8"/>
      <name val="Arial Rounded MT Bold"/>
      <family val="2"/>
    </font>
    <font>
      <sz val="10"/>
      <color theme="1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8"/>
      <name val="Arial Rounded MT Bold"/>
      <family val="2"/>
    </font>
    <font>
      <sz val="11"/>
      <color rgb="FFFF0000"/>
      <name val="Arial Rounded MT Bold"/>
      <family val="2"/>
    </font>
    <font>
      <sz val="10"/>
      <color theme="0"/>
      <name val="Arial Rounded MT Bold"/>
      <family val="2"/>
    </font>
    <font>
      <sz val="11"/>
      <color theme="0"/>
      <name val="Arial Rounded MT Bold"/>
      <family val="2"/>
    </font>
    <font>
      <sz val="7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i/>
      <sz val="7"/>
      <color indexed="8"/>
      <name val="Arial Rounded MT Bold"/>
      <family val="2"/>
    </font>
    <font>
      <b/>
      <sz val="11"/>
      <color theme="1"/>
      <name val="Arial Rounded MT Bol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9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167" fontId="3" fillId="0" borderId="0" applyFill="0" applyBorder="0" applyProtection="0">
      <alignment vertical="top" wrapText="1"/>
    </xf>
  </cellStyleXfs>
  <cellXfs count="111">
    <xf numFmtId="0" fontId="0" fillId="0" borderId="0" xfId="0"/>
    <xf numFmtId="0" fontId="2" fillId="0" borderId="0" xfId="0" applyFont="1"/>
    <xf numFmtId="1" fontId="4" fillId="0" borderId="1" xfId="2" applyNumberFormat="1" applyFont="1" applyBorder="1" applyAlignment="1"/>
    <xf numFmtId="0" fontId="5" fillId="0" borderId="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1" fontId="4" fillId="0" borderId="4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wrapText="1"/>
    </xf>
    <xf numFmtId="0" fontId="4" fillId="0" borderId="4" xfId="2" applyFont="1" applyBorder="1" applyAlignment="1">
      <alignment horizontal="center"/>
    </xf>
    <xf numFmtId="1" fontId="7" fillId="0" borderId="6" xfId="2" applyNumberFormat="1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center" vertical="center" wrapText="1"/>
    </xf>
    <xf numFmtId="0" fontId="8" fillId="0" borderId="0" xfId="2" applyFont="1">
      <alignment vertical="top" wrapText="1"/>
    </xf>
    <xf numFmtId="1" fontId="4" fillId="0" borderId="8" xfId="2" applyNumberFormat="1" applyFont="1" applyBorder="1" applyAlignment="1">
      <alignment wrapText="1"/>
    </xf>
    <xf numFmtId="4" fontId="4" fillId="0" borderId="4" xfId="2" applyNumberFormat="1" applyFont="1" applyBorder="1" applyAlignment="1">
      <alignment horizontal="center"/>
    </xf>
    <xf numFmtId="1" fontId="7" fillId="0" borderId="9" xfId="2" applyNumberFormat="1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1" fontId="4" fillId="0" borderId="10" xfId="2" applyNumberFormat="1" applyFont="1" applyBorder="1" applyAlignment="1">
      <alignment wrapText="1"/>
    </xf>
    <xf numFmtId="1" fontId="4" fillId="0" borderId="11" xfId="2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1" fontId="4" fillId="0" borderId="8" xfId="2" applyNumberFormat="1" applyFont="1" applyBorder="1" applyAlignment="1"/>
    <xf numFmtId="1" fontId="10" fillId="3" borderId="13" xfId="2" applyNumberFormat="1" applyFont="1" applyFill="1" applyBorder="1" applyAlignment="1">
      <alignment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1" fontId="4" fillId="0" borderId="24" xfId="2" applyNumberFormat="1" applyFont="1" applyBorder="1" applyAlignment="1"/>
    <xf numFmtId="0" fontId="4" fillId="4" borderId="20" xfId="2" applyFont="1" applyFill="1" applyBorder="1" applyAlignment="1"/>
    <xf numFmtId="4" fontId="4" fillId="5" borderId="25" xfId="0" applyNumberFormat="1" applyFont="1" applyFill="1" applyBorder="1"/>
    <xf numFmtId="4" fontId="4" fillId="5" borderId="20" xfId="0" applyNumberFormat="1" applyFont="1" applyFill="1" applyBorder="1"/>
    <xf numFmtId="4" fontId="4" fillId="0" borderId="26" xfId="2" applyNumberFormat="1" applyFont="1" applyBorder="1" applyAlignment="1"/>
    <xf numFmtId="4" fontId="4" fillId="0" borderId="27" xfId="2" applyNumberFormat="1" applyFont="1" applyBorder="1" applyAlignment="1"/>
    <xf numFmtId="9" fontId="4" fillId="5" borderId="25" xfId="0" applyNumberFormat="1" applyFont="1" applyFill="1" applyBorder="1"/>
    <xf numFmtId="165" fontId="4" fillId="0" borderId="20" xfId="0" applyNumberFormat="1" applyFont="1" applyBorder="1"/>
    <xf numFmtId="9" fontId="4" fillId="0" borderId="28" xfId="2" applyNumberFormat="1" applyFont="1" applyBorder="1" applyAlignment="1"/>
    <xf numFmtId="166" fontId="4" fillId="0" borderId="28" xfId="2" applyNumberFormat="1" applyFont="1" applyBorder="1" applyAlignment="1"/>
    <xf numFmtId="166" fontId="4" fillId="0" borderId="29" xfId="2" applyNumberFormat="1" applyFont="1" applyBorder="1" applyAlignment="1"/>
    <xf numFmtId="43" fontId="4" fillId="0" borderId="20" xfId="1" applyFont="1" applyBorder="1"/>
    <xf numFmtId="167" fontId="4" fillId="0" borderId="28" xfId="3" applyFont="1" applyBorder="1" applyAlignment="1"/>
    <xf numFmtId="167" fontId="4" fillId="0" borderId="29" xfId="3" applyFont="1" applyBorder="1" applyAlignment="1"/>
    <xf numFmtId="4" fontId="4" fillId="0" borderId="20" xfId="0" applyNumberFormat="1" applyFont="1" applyBorder="1"/>
    <xf numFmtId="4" fontId="4" fillId="0" borderId="28" xfId="2" applyNumberFormat="1" applyFont="1" applyBorder="1" applyAlignment="1"/>
    <xf numFmtId="4" fontId="4" fillId="0" borderId="29" xfId="2" applyNumberFormat="1" applyFont="1" applyBorder="1" applyAlignment="1"/>
    <xf numFmtId="0" fontId="12" fillId="4" borderId="20" xfId="2" applyFont="1" applyFill="1" applyBorder="1" applyAlignment="1"/>
    <xf numFmtId="1" fontId="4" fillId="5" borderId="25" xfId="0" applyNumberFormat="1" applyFont="1" applyFill="1" applyBorder="1"/>
    <xf numFmtId="1" fontId="4" fillId="0" borderId="20" xfId="0" applyNumberFormat="1" applyFont="1" applyBorder="1"/>
    <xf numFmtId="1" fontId="4" fillId="0" borderId="28" xfId="2" applyNumberFormat="1" applyFont="1" applyBorder="1" applyAlignment="1"/>
    <xf numFmtId="1" fontId="4" fillId="0" borderId="29" xfId="2" applyNumberFormat="1" applyFont="1" applyBorder="1" applyAlignment="1"/>
    <xf numFmtId="4" fontId="4" fillId="4" borderId="28" xfId="2" applyNumberFormat="1" applyFont="1" applyFill="1" applyBorder="1" applyAlignment="1"/>
    <xf numFmtId="4" fontId="4" fillId="4" borderId="29" xfId="2" applyNumberFormat="1" applyFont="1" applyFill="1" applyBorder="1" applyAlignment="1"/>
    <xf numFmtId="0" fontId="4" fillId="6" borderId="20" xfId="2" applyFont="1" applyFill="1" applyBorder="1" applyAlignment="1"/>
    <xf numFmtId="4" fontId="4" fillId="7" borderId="25" xfId="0" applyNumberFormat="1" applyFont="1" applyFill="1" applyBorder="1"/>
    <xf numFmtId="4" fontId="4" fillId="7" borderId="20" xfId="0" applyNumberFormat="1" applyFont="1" applyFill="1" applyBorder="1"/>
    <xf numFmtId="4" fontId="4" fillId="7" borderId="28" xfId="2" applyNumberFormat="1" applyFont="1" applyFill="1" applyBorder="1" applyAlignment="1"/>
    <xf numFmtId="4" fontId="4" fillId="7" borderId="29" xfId="2" applyNumberFormat="1" applyFont="1" applyFill="1" applyBorder="1" applyAlignment="1"/>
    <xf numFmtId="9" fontId="4" fillId="0" borderId="20" xfId="0" applyNumberFormat="1" applyFont="1" applyBorder="1"/>
    <xf numFmtId="9" fontId="4" fillId="0" borderId="29" xfId="2" applyNumberFormat="1" applyFont="1" applyBorder="1" applyAlignment="1"/>
    <xf numFmtId="3" fontId="4" fillId="0" borderId="20" xfId="0" applyNumberFormat="1" applyFont="1" applyBorder="1"/>
    <xf numFmtId="168" fontId="4" fillId="0" borderId="30" xfId="2" applyNumberFormat="1" applyFont="1" applyBorder="1" applyAlignment="1"/>
    <xf numFmtId="168" fontId="4" fillId="0" borderId="31" xfId="2" applyNumberFormat="1" applyFont="1" applyBorder="1" applyAlignment="1"/>
    <xf numFmtId="169" fontId="4" fillId="5" borderId="25" xfId="0" applyNumberFormat="1" applyFont="1" applyFill="1" applyBorder="1"/>
    <xf numFmtId="169" fontId="4" fillId="0" borderId="20" xfId="0" applyNumberFormat="1" applyFont="1" applyBorder="1"/>
    <xf numFmtId="169" fontId="4" fillId="4" borderId="20" xfId="2" applyNumberFormat="1" applyFont="1" applyFill="1" applyBorder="1" applyAlignment="1"/>
    <xf numFmtId="169" fontId="4" fillId="4" borderId="32" xfId="2" applyNumberFormat="1" applyFont="1" applyFill="1" applyBorder="1" applyAlignment="1"/>
    <xf numFmtId="0" fontId="4" fillId="5" borderId="25" xfId="0" applyFont="1" applyFill="1" applyBorder="1"/>
    <xf numFmtId="0" fontId="4" fillId="0" borderId="20" xfId="0" applyFont="1" applyBorder="1"/>
    <xf numFmtId="0" fontId="4" fillId="0" borderId="28" xfId="2" applyFont="1" applyBorder="1" applyAlignment="1"/>
    <xf numFmtId="0" fontId="4" fillId="0" borderId="29" xfId="2" applyFont="1" applyBorder="1" applyAlignment="1"/>
    <xf numFmtId="170" fontId="4" fillId="0" borderId="20" xfId="0" applyNumberFormat="1" applyFont="1" applyBorder="1"/>
    <xf numFmtId="168" fontId="4" fillId="0" borderId="28" xfId="2" applyNumberFormat="1" applyFont="1" applyBorder="1" applyAlignment="1"/>
    <xf numFmtId="168" fontId="4" fillId="0" borderId="29" xfId="2" applyNumberFormat="1" applyFont="1" applyBorder="1" applyAlignment="1"/>
    <xf numFmtId="167" fontId="4" fillId="0" borderId="30" xfId="3" applyFont="1" applyBorder="1" applyAlignment="1"/>
    <xf numFmtId="167" fontId="4" fillId="0" borderId="31" xfId="3" applyFont="1" applyBorder="1" applyAlignment="1"/>
    <xf numFmtId="171" fontId="4" fillId="0" borderId="28" xfId="2" applyNumberFormat="1" applyFont="1" applyBorder="1" applyAlignment="1"/>
    <xf numFmtId="171" fontId="4" fillId="0" borderId="29" xfId="2" applyNumberFormat="1" applyFont="1" applyBorder="1" applyAlignment="1"/>
    <xf numFmtId="43" fontId="4" fillId="5" borderId="25" xfId="1" applyFont="1" applyFill="1" applyBorder="1"/>
    <xf numFmtId="3" fontId="4" fillId="8" borderId="0" xfId="2" applyNumberFormat="1" applyFont="1" applyFill="1" applyBorder="1" applyAlignment="1">
      <alignment horizontal="center"/>
    </xf>
    <xf numFmtId="0" fontId="2" fillId="9" borderId="0" xfId="0" applyFont="1" applyFill="1"/>
    <xf numFmtId="0" fontId="4" fillId="0" borderId="24" xfId="2" applyFont="1" applyBorder="1" applyAlignment="1"/>
    <xf numFmtId="172" fontId="4" fillId="0" borderId="20" xfId="2" applyNumberFormat="1" applyFont="1" applyBorder="1" applyAlignment="1">
      <alignment horizontal="center"/>
    </xf>
    <xf numFmtId="4" fontId="4" fillId="0" borderId="25" xfId="0" applyNumberFormat="1" applyFont="1" applyBorder="1"/>
    <xf numFmtId="173" fontId="4" fillId="0" borderId="25" xfId="0" applyNumberFormat="1" applyFont="1" applyBorder="1"/>
    <xf numFmtId="4" fontId="4" fillId="0" borderId="20" xfId="2" applyNumberFormat="1" applyFont="1" applyBorder="1" applyAlignment="1"/>
    <xf numFmtId="43" fontId="6" fillId="0" borderId="28" xfId="1" applyFont="1" applyBorder="1"/>
    <xf numFmtId="4" fontId="4" fillId="0" borderId="0" xfId="2" applyNumberFormat="1" applyFont="1" applyAlignment="1"/>
    <xf numFmtId="4" fontId="4" fillId="0" borderId="33" xfId="2" applyNumberFormat="1" applyFont="1" applyBorder="1" applyAlignment="1"/>
    <xf numFmtId="0" fontId="2" fillId="0" borderId="28" xfId="0" applyFont="1" applyBorder="1"/>
    <xf numFmtId="0" fontId="4" fillId="0" borderId="20" xfId="2" applyFont="1" applyBorder="1" applyAlignment="1"/>
    <xf numFmtId="171" fontId="13" fillId="0" borderId="34" xfId="2" applyNumberFormat="1" applyFont="1" applyBorder="1" applyAlignment="1"/>
    <xf numFmtId="171" fontId="13" fillId="0" borderId="20" xfId="2" applyNumberFormat="1" applyFont="1" applyBorder="1" applyAlignment="1"/>
    <xf numFmtId="171" fontId="13" fillId="0" borderId="28" xfId="2" applyNumberFormat="1" applyFont="1" applyBorder="1" applyAlignment="1"/>
    <xf numFmtId="173" fontId="14" fillId="0" borderId="28" xfId="0" applyNumberFormat="1" applyFont="1" applyBorder="1"/>
    <xf numFmtId="171" fontId="14" fillId="0" borderId="28" xfId="0" applyNumberFormat="1" applyFont="1" applyBorder="1"/>
    <xf numFmtId="171" fontId="13" fillId="0" borderId="29" xfId="2" applyNumberFormat="1" applyFont="1" applyBorder="1" applyAlignment="1"/>
    <xf numFmtId="0" fontId="15" fillId="0" borderId="35" xfId="2" applyFont="1" applyBorder="1" applyAlignment="1"/>
    <xf numFmtId="1" fontId="4" fillId="0" borderId="35" xfId="2" applyNumberFormat="1" applyFont="1" applyBorder="1" applyAlignment="1"/>
    <xf numFmtId="1" fontId="4" fillId="0" borderId="36" xfId="2" applyNumberFormat="1" applyFont="1" applyBorder="1" applyAlignment="1"/>
    <xf numFmtId="39" fontId="2" fillId="0" borderId="0" xfId="0" applyNumberFormat="1" applyFont="1" applyAlignment="1">
      <alignment horizontal="right"/>
    </xf>
    <xf numFmtId="4" fontId="2" fillId="0" borderId="0" xfId="0" applyNumberFormat="1" applyFont="1"/>
    <xf numFmtId="171" fontId="16" fillId="0" borderId="0" xfId="0" applyNumberFormat="1" applyFont="1"/>
    <xf numFmtId="0" fontId="11" fillId="10" borderId="19" xfId="2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0" borderId="22" xfId="2" applyFont="1" applyFill="1" applyBorder="1" applyAlignment="1">
      <alignment horizontal="center" vertical="center" wrapText="1"/>
    </xf>
    <xf numFmtId="0" fontId="11" fillId="10" borderId="23" xfId="2" applyFont="1" applyFill="1" applyBorder="1" applyAlignment="1">
      <alignment horizontal="center" vertical="center" wrapText="1"/>
    </xf>
    <xf numFmtId="164" fontId="6" fillId="12" borderId="4" xfId="2" applyNumberFormat="1" applyFont="1" applyFill="1" applyBorder="1" applyAlignment="1">
      <alignment horizontal="center"/>
    </xf>
    <xf numFmtId="0" fontId="6" fillId="13" borderId="4" xfId="2" applyFont="1" applyFill="1" applyBorder="1" applyAlignment="1">
      <alignment horizontal="center"/>
    </xf>
    <xf numFmtId="4" fontId="6" fillId="13" borderId="4" xfId="2" applyNumberFormat="1" applyFont="1" applyFill="1" applyBorder="1" applyAlignment="1">
      <alignment horizontal="center"/>
    </xf>
    <xf numFmtId="1" fontId="6" fillId="13" borderId="11" xfId="2" applyNumberFormat="1" applyFont="1" applyFill="1" applyBorder="1" applyAlignment="1">
      <alignment horizontal="center"/>
    </xf>
    <xf numFmtId="4" fontId="4" fillId="0" borderId="20" xfId="1" applyNumberFormat="1" applyFont="1" applyBorder="1"/>
    <xf numFmtId="4" fontId="4" fillId="5" borderId="20" xfId="1" applyNumberFormat="1" applyFont="1" applyFill="1" applyBorder="1"/>
  </cellXfs>
  <cellStyles count="4">
    <cellStyle name="Comma" xfId="1" builtinId="3"/>
    <cellStyle name="Excel Built-in Comma" xfId="3" xr:uid="{313454F1-D86E-44C7-8D5F-C4CB08947593}"/>
    <cellStyle name="Excel Built-in Normal" xfId="2" xr:uid="{D0206BC9-C37B-4328-8FF3-33E874A6AF9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3E2E22BE-2A68-4CE5-870C-D36161D85C6B}"/>
            </a:ext>
          </a:extLst>
        </xdr:cNvPr>
        <xdr:cNvSpPr>
          <a:spLocks/>
        </xdr:cNvSpPr>
      </xdr:nvSpPr>
      <xdr:spPr bwMode="auto">
        <a:xfrm>
          <a:off x="5669281" y="62674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1085850</xdr:colOff>
      <xdr:row>1</xdr:row>
      <xdr:rowOff>200025</xdr:rowOff>
    </xdr:from>
    <xdr:to>
      <xdr:col>9</xdr:col>
      <xdr:colOff>495300</xdr:colOff>
      <xdr:row>8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1BB280-1952-43F9-9F07-950AE29A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9475" y="381000"/>
          <a:ext cx="2247900" cy="1314450"/>
        </a:xfrm>
        <a:prstGeom prst="rect">
          <a:avLst/>
        </a:prstGeom>
      </xdr:spPr>
    </xdr:pic>
    <xdr:clientData/>
  </xdr:twoCellAnchor>
  <xdr:twoCellAnchor>
    <xdr:from>
      <xdr:col>9</xdr:col>
      <xdr:colOff>466725</xdr:colOff>
      <xdr:row>2</xdr:row>
      <xdr:rowOff>9525</xdr:rowOff>
    </xdr:from>
    <xdr:to>
      <xdr:col>11</xdr:col>
      <xdr:colOff>12066</xdr:colOff>
      <xdr:row>8</xdr:row>
      <xdr:rowOff>182881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0CD3552-1EEA-416D-B772-2596FB99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58494" t="41836" r="20753" b="29878"/>
        <a:stretch>
          <a:fillRect/>
        </a:stretch>
      </xdr:blipFill>
      <xdr:spPr bwMode="auto">
        <a:xfrm>
          <a:off x="13258800" y="400050"/>
          <a:ext cx="2402841" cy="1306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</xdr:row>
      <xdr:rowOff>200025</xdr:rowOff>
    </xdr:from>
    <xdr:to>
      <xdr:col>2</xdr:col>
      <xdr:colOff>1</xdr:colOff>
      <xdr:row>8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FCD52D-B3FC-4A2F-A45B-0DC6D723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81000"/>
          <a:ext cx="22669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826D-40C7-42EB-93E1-0AD88FE0868D}">
  <dimension ref="A1:L111"/>
  <sheetViews>
    <sheetView tabSelected="1" zoomScale="80" zoomScaleNormal="80" workbookViewId="0">
      <selection activeCell="C6" sqref="C6"/>
    </sheetView>
  </sheetViews>
  <sheetFormatPr defaultColWidth="9.109375" defaultRowHeight="13.8" x14ac:dyDescent="0.25"/>
  <cols>
    <col min="1" max="1" width="5" style="1" customWidth="1"/>
    <col min="2" max="2" width="33" style="1" customWidth="1"/>
    <col min="3" max="4" width="22.33203125" style="1" customWidth="1"/>
    <col min="5" max="5" width="20.77734375" style="1" customWidth="1"/>
    <col min="6" max="6" width="20.6640625" style="1" customWidth="1"/>
    <col min="7" max="7" width="20.77734375" style="1" customWidth="1"/>
    <col min="8" max="9" width="20.6640625" style="1" customWidth="1"/>
    <col min="10" max="11" width="20.77734375" style="1" customWidth="1"/>
    <col min="12" max="12" width="22.33203125" style="1" customWidth="1"/>
    <col min="13" max="16384" width="9.109375" style="1"/>
  </cols>
  <sheetData>
    <row r="1" spans="1:12" ht="14.4" x14ac:dyDescent="0.3">
      <c r="A1"/>
      <c r="B1"/>
      <c r="C1"/>
      <c r="D1"/>
      <c r="E1"/>
      <c r="F1"/>
      <c r="G1"/>
      <c r="H1"/>
      <c r="I1"/>
    </row>
    <row r="2" spans="1:12" ht="16.8" x14ac:dyDescent="0.3">
      <c r="A2" s="2"/>
      <c r="B2" s="3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4" x14ac:dyDescent="0.3">
      <c r="A3" s="2"/>
      <c r="B3" s="5"/>
      <c r="C3" s="105">
        <f ca="1">NOW()</f>
        <v>44040.488434027779</v>
      </c>
      <c r="D3" s="6" t="s">
        <v>0</v>
      </c>
      <c r="E3"/>
      <c r="F3"/>
      <c r="G3"/>
      <c r="H3"/>
      <c r="I3"/>
    </row>
    <row r="4" spans="1:12" ht="15" customHeight="1" x14ac:dyDescent="0.25">
      <c r="A4" s="2"/>
      <c r="B4" s="7"/>
      <c r="C4" s="106" t="s">
        <v>47</v>
      </c>
      <c r="D4" s="8" t="s">
        <v>1</v>
      </c>
      <c r="E4" s="9" t="s">
        <v>2</v>
      </c>
      <c r="F4" s="10"/>
      <c r="G4" s="10"/>
      <c r="H4" s="11"/>
      <c r="I4" s="11"/>
    </row>
    <row r="5" spans="1:12" ht="15" customHeight="1" x14ac:dyDescent="0.25">
      <c r="A5" s="2"/>
      <c r="B5" s="12"/>
      <c r="C5" s="107">
        <v>4554000</v>
      </c>
      <c r="D5" s="13" t="s">
        <v>3</v>
      </c>
      <c r="E5" s="14"/>
      <c r="F5" s="15"/>
      <c r="G5" s="15"/>
      <c r="H5" s="11"/>
      <c r="I5" s="11"/>
    </row>
    <row r="6" spans="1:12" ht="15" customHeight="1" x14ac:dyDescent="0.25">
      <c r="A6" s="2"/>
      <c r="B6" s="12"/>
      <c r="C6" s="106">
        <v>22.79</v>
      </c>
      <c r="D6" s="8" t="s">
        <v>4</v>
      </c>
      <c r="E6" s="14"/>
      <c r="F6" s="15"/>
      <c r="G6" s="15"/>
      <c r="H6" s="11"/>
      <c r="I6" s="11"/>
    </row>
    <row r="7" spans="1:12" ht="15" customHeight="1" x14ac:dyDescent="0.25">
      <c r="A7" s="2"/>
      <c r="B7" s="12"/>
      <c r="C7" s="106" t="s">
        <v>49</v>
      </c>
      <c r="D7" s="8" t="s">
        <v>5</v>
      </c>
      <c r="E7" s="14"/>
      <c r="F7" s="15"/>
      <c r="G7" s="15"/>
      <c r="H7" s="11"/>
      <c r="I7" s="11"/>
    </row>
    <row r="8" spans="1:12" ht="15" customHeight="1" thickBot="1" x14ac:dyDescent="0.3">
      <c r="A8" s="2"/>
      <c r="B8" s="12"/>
      <c r="C8" s="106" t="s">
        <v>48</v>
      </c>
      <c r="D8" s="8" t="s">
        <v>6</v>
      </c>
      <c r="E8" s="14"/>
      <c r="F8" s="15"/>
      <c r="G8" s="15"/>
      <c r="H8" s="11"/>
      <c r="I8" s="11"/>
    </row>
    <row r="9" spans="1:12" ht="15" customHeight="1" thickBot="1" x14ac:dyDescent="0.3">
      <c r="A9" s="2"/>
      <c r="B9" s="16"/>
      <c r="C9" s="108" t="s">
        <v>36</v>
      </c>
      <c r="D9" s="17" t="s">
        <v>7</v>
      </c>
      <c r="L9" s="18" t="s">
        <v>37</v>
      </c>
    </row>
    <row r="10" spans="1:12" ht="14.4" thickBot="1" x14ac:dyDescent="0.3">
      <c r="A10" s="19"/>
      <c r="B10" s="20"/>
      <c r="C10" s="21" t="s">
        <v>8</v>
      </c>
      <c r="D10" s="21" t="s">
        <v>9</v>
      </c>
      <c r="E10" s="22" t="s">
        <v>10</v>
      </c>
      <c r="F10" s="23"/>
      <c r="G10" s="24"/>
      <c r="H10" s="22" t="s">
        <v>11</v>
      </c>
      <c r="I10" s="24"/>
      <c r="J10" s="22" t="s">
        <v>12</v>
      </c>
      <c r="K10" s="23"/>
      <c r="L10" s="25"/>
    </row>
    <row r="11" spans="1:12" ht="41.4" x14ac:dyDescent="0.25">
      <c r="A11" s="2"/>
      <c r="B11" s="100" t="s">
        <v>13</v>
      </c>
      <c r="C11" s="101" t="s">
        <v>14</v>
      </c>
      <c r="D11" s="102" t="s">
        <v>39</v>
      </c>
      <c r="E11" s="103" t="s">
        <v>40</v>
      </c>
      <c r="F11" s="103" t="s">
        <v>41</v>
      </c>
      <c r="G11" s="103" t="s">
        <v>42</v>
      </c>
      <c r="H11" s="104" t="s">
        <v>43</v>
      </c>
      <c r="I11" s="104" t="s">
        <v>44</v>
      </c>
      <c r="J11" s="103" t="s">
        <v>45</v>
      </c>
      <c r="K11" s="103" t="s">
        <v>46</v>
      </c>
      <c r="L11" s="103" t="s">
        <v>38</v>
      </c>
    </row>
    <row r="12" spans="1:12" x14ac:dyDescent="0.25">
      <c r="A12" s="26"/>
      <c r="B12" s="27" t="s">
        <v>15</v>
      </c>
      <c r="C12" s="28">
        <f>C5</f>
        <v>4554000</v>
      </c>
      <c r="D12" s="29">
        <f>C12</f>
        <v>4554000</v>
      </c>
      <c r="E12" s="30">
        <f>D12</f>
        <v>4554000</v>
      </c>
      <c r="F12" s="30">
        <f>E12</f>
        <v>4554000</v>
      </c>
      <c r="G12" s="30">
        <f>E12</f>
        <v>4554000</v>
      </c>
      <c r="H12" s="31">
        <f>C5</f>
        <v>4554000</v>
      </c>
      <c r="I12" s="30">
        <f>H12</f>
        <v>4554000</v>
      </c>
      <c r="J12" s="30">
        <f>I12</f>
        <v>4554000</v>
      </c>
      <c r="K12" s="30">
        <f>J12</f>
        <v>4554000</v>
      </c>
      <c r="L12" s="31">
        <f>K12</f>
        <v>4554000</v>
      </c>
    </row>
    <row r="13" spans="1:12" x14ac:dyDescent="0.25">
      <c r="A13" s="26"/>
      <c r="B13" s="27" t="s">
        <v>16</v>
      </c>
      <c r="C13" s="32">
        <v>0.1</v>
      </c>
      <c r="D13" s="33">
        <v>0.02</v>
      </c>
      <c r="E13" s="34">
        <v>0.02</v>
      </c>
      <c r="F13" s="34">
        <v>0.04</v>
      </c>
      <c r="G13" s="35">
        <v>0.05</v>
      </c>
      <c r="H13" s="36"/>
      <c r="I13" s="35"/>
      <c r="J13" s="35">
        <v>5.0000000000000001E-3</v>
      </c>
      <c r="K13" s="34">
        <v>0.01</v>
      </c>
      <c r="L13" s="36"/>
    </row>
    <row r="14" spans="1:12" x14ac:dyDescent="0.25">
      <c r="A14" s="26"/>
      <c r="B14" s="27" t="s">
        <v>17</v>
      </c>
      <c r="C14" s="28">
        <f>C12*C13</f>
        <v>455400</v>
      </c>
      <c r="D14" s="37">
        <f>D12*D13</f>
        <v>91080</v>
      </c>
      <c r="E14" s="38">
        <f>E12*E13</f>
        <v>91080</v>
      </c>
      <c r="F14" s="38">
        <f>F12*F13</f>
        <v>182160</v>
      </c>
      <c r="G14" s="38">
        <f>G12*G13</f>
        <v>227700</v>
      </c>
      <c r="H14" s="39"/>
      <c r="I14" s="38"/>
      <c r="J14" s="38">
        <f>J12*J13</f>
        <v>22770</v>
      </c>
      <c r="K14" s="38">
        <f>K12*K13</f>
        <v>45540</v>
      </c>
      <c r="L14" s="39"/>
    </row>
    <row r="15" spans="1:12" x14ac:dyDescent="0.25">
      <c r="A15" s="26"/>
      <c r="B15" s="27" t="s">
        <v>18</v>
      </c>
      <c r="C15" s="28">
        <f>C12-C14</f>
        <v>4098600</v>
      </c>
      <c r="D15" s="40">
        <f>D12-D14</f>
        <v>4462920</v>
      </c>
      <c r="E15" s="41">
        <f t="shared" ref="E15:L15" si="0">E12-E14</f>
        <v>4462920</v>
      </c>
      <c r="F15" s="41">
        <f t="shared" si="0"/>
        <v>4371840</v>
      </c>
      <c r="G15" s="41">
        <f t="shared" si="0"/>
        <v>4326300</v>
      </c>
      <c r="H15" s="42">
        <f t="shared" si="0"/>
        <v>4554000</v>
      </c>
      <c r="I15" s="41">
        <f t="shared" si="0"/>
        <v>4554000</v>
      </c>
      <c r="J15" s="41">
        <f t="shared" si="0"/>
        <v>4531230</v>
      </c>
      <c r="K15" s="41">
        <f t="shared" si="0"/>
        <v>4508460</v>
      </c>
      <c r="L15" s="42">
        <f t="shared" si="0"/>
        <v>4554000</v>
      </c>
    </row>
    <row r="16" spans="1:12" x14ac:dyDescent="0.25">
      <c r="A16" s="26"/>
      <c r="B16" s="27" t="s">
        <v>19</v>
      </c>
      <c r="C16" s="28">
        <f>C15*0.065</f>
        <v>266409</v>
      </c>
      <c r="D16" s="40">
        <f>D15*0.065</f>
        <v>290089.8</v>
      </c>
      <c r="E16" s="41">
        <f t="shared" ref="E16:L16" si="1">E15*0.065</f>
        <v>290089.8</v>
      </c>
      <c r="F16" s="41">
        <f t="shared" si="1"/>
        <v>284169.60000000003</v>
      </c>
      <c r="G16" s="41">
        <f t="shared" si="1"/>
        <v>281209.5</v>
      </c>
      <c r="H16" s="42">
        <f t="shared" si="1"/>
        <v>296010</v>
      </c>
      <c r="I16" s="41">
        <f t="shared" si="1"/>
        <v>296010</v>
      </c>
      <c r="J16" s="41">
        <f t="shared" si="1"/>
        <v>294529.95</v>
      </c>
      <c r="K16" s="41">
        <f t="shared" si="1"/>
        <v>293049.90000000002</v>
      </c>
      <c r="L16" s="42">
        <f t="shared" si="1"/>
        <v>296010</v>
      </c>
    </row>
    <row r="17" spans="1:12" x14ac:dyDescent="0.25">
      <c r="A17" s="26"/>
      <c r="B17" s="43" t="s">
        <v>20</v>
      </c>
      <c r="C17" s="44"/>
      <c r="D17" s="45"/>
      <c r="E17" s="46"/>
      <c r="F17" s="46"/>
      <c r="G17" s="46"/>
      <c r="H17" s="47"/>
      <c r="I17" s="46"/>
      <c r="J17" s="46"/>
      <c r="K17" s="46"/>
      <c r="L17" s="47"/>
    </row>
    <row r="18" spans="1:12" x14ac:dyDescent="0.25">
      <c r="A18" s="26"/>
      <c r="B18" s="27" t="s">
        <v>21</v>
      </c>
      <c r="C18" s="28">
        <f>IF(C15&gt;3199200,C15*0.12,0)</f>
        <v>491832</v>
      </c>
      <c r="D18" s="29">
        <f>IF(D15&gt;3199200,D15*0.12,0)</f>
        <v>535550.4</v>
      </c>
      <c r="E18" s="48">
        <f t="shared" ref="E18:L18" si="2">IF(E15&gt;3199200,E15*0.12,0)</f>
        <v>535550.4</v>
      </c>
      <c r="F18" s="48">
        <f t="shared" si="2"/>
        <v>524620.79999999993</v>
      </c>
      <c r="G18" s="48">
        <f t="shared" si="2"/>
        <v>519156</v>
      </c>
      <c r="H18" s="49">
        <f t="shared" si="2"/>
        <v>546480</v>
      </c>
      <c r="I18" s="48">
        <f t="shared" si="2"/>
        <v>546480</v>
      </c>
      <c r="J18" s="48">
        <f t="shared" si="2"/>
        <v>543747.6</v>
      </c>
      <c r="K18" s="48">
        <f t="shared" si="2"/>
        <v>541015.19999999995</v>
      </c>
      <c r="L18" s="49">
        <f t="shared" si="2"/>
        <v>546480</v>
      </c>
    </row>
    <row r="19" spans="1:12" x14ac:dyDescent="0.25">
      <c r="A19" s="26"/>
      <c r="B19" s="50" t="s">
        <v>22</v>
      </c>
      <c r="C19" s="51">
        <f>C15+C16+C18</f>
        <v>4856841</v>
      </c>
      <c r="D19" s="52">
        <f>D15+D16+D18</f>
        <v>5288560.2</v>
      </c>
      <c r="E19" s="53">
        <f t="shared" ref="E19:L19" si="3">E15+E16+E18</f>
        <v>5288560.2</v>
      </c>
      <c r="F19" s="53">
        <f t="shared" si="3"/>
        <v>5180630.3999999994</v>
      </c>
      <c r="G19" s="53">
        <f t="shared" si="3"/>
        <v>5126665.5</v>
      </c>
      <c r="H19" s="54">
        <f t="shared" si="3"/>
        <v>5396490</v>
      </c>
      <c r="I19" s="53">
        <f t="shared" si="3"/>
        <v>5396490</v>
      </c>
      <c r="J19" s="53">
        <f t="shared" si="3"/>
        <v>5369507.5499999998</v>
      </c>
      <c r="K19" s="53">
        <f t="shared" si="3"/>
        <v>5342525.1000000006</v>
      </c>
      <c r="L19" s="54">
        <f t="shared" si="3"/>
        <v>5396490</v>
      </c>
    </row>
    <row r="20" spans="1:12" x14ac:dyDescent="0.25">
      <c r="A20" s="26"/>
      <c r="B20" s="27" t="s">
        <v>23</v>
      </c>
      <c r="C20" s="32">
        <v>1</v>
      </c>
      <c r="D20" s="55">
        <v>1</v>
      </c>
      <c r="E20" s="34">
        <v>0.1</v>
      </c>
      <c r="F20" s="34">
        <v>0.2</v>
      </c>
      <c r="G20" s="34">
        <v>0.5</v>
      </c>
      <c r="H20" s="56">
        <v>0.15</v>
      </c>
      <c r="I20" s="34">
        <v>0.2</v>
      </c>
      <c r="J20" s="34">
        <v>0.1</v>
      </c>
      <c r="K20" s="34">
        <v>0.2</v>
      </c>
      <c r="L20" s="56">
        <v>0.16</v>
      </c>
    </row>
    <row r="21" spans="1:12" x14ac:dyDescent="0.25">
      <c r="A21" s="26"/>
      <c r="B21" s="27" t="s">
        <v>24</v>
      </c>
      <c r="C21" s="28">
        <f>C19*C20</f>
        <v>4856841</v>
      </c>
      <c r="D21" s="57">
        <f>D19*D20</f>
        <v>5288560.2</v>
      </c>
      <c r="E21" s="58">
        <f t="shared" ref="E21:L21" si="4">E19*E20</f>
        <v>528856.02</v>
      </c>
      <c r="F21" s="58">
        <f t="shared" si="4"/>
        <v>1036126.08</v>
      </c>
      <c r="G21" s="58">
        <f t="shared" si="4"/>
        <v>2563332.75</v>
      </c>
      <c r="H21" s="59">
        <f t="shared" si="4"/>
        <v>809473.5</v>
      </c>
      <c r="I21" s="58">
        <f t="shared" si="4"/>
        <v>1079298</v>
      </c>
      <c r="J21" s="58">
        <f t="shared" si="4"/>
        <v>536950.755</v>
      </c>
      <c r="K21" s="58">
        <f t="shared" si="4"/>
        <v>1068505.0200000003</v>
      </c>
      <c r="L21" s="59">
        <f t="shared" si="4"/>
        <v>863438.4</v>
      </c>
    </row>
    <row r="22" spans="1:12" x14ac:dyDescent="0.25">
      <c r="A22" s="26"/>
      <c r="B22" s="27" t="s">
        <v>25</v>
      </c>
      <c r="C22" s="60">
        <v>25000</v>
      </c>
      <c r="D22" s="61">
        <f t="shared" ref="D22:K22" si="5">C22</f>
        <v>25000</v>
      </c>
      <c r="E22" s="62">
        <f t="shared" si="5"/>
        <v>25000</v>
      </c>
      <c r="F22" s="62">
        <f t="shared" si="5"/>
        <v>25000</v>
      </c>
      <c r="G22" s="62">
        <f t="shared" si="5"/>
        <v>25000</v>
      </c>
      <c r="H22" s="63">
        <f t="shared" si="5"/>
        <v>25000</v>
      </c>
      <c r="I22" s="62">
        <f>H22</f>
        <v>25000</v>
      </c>
      <c r="J22" s="62">
        <f t="shared" si="5"/>
        <v>25000</v>
      </c>
      <c r="K22" s="62">
        <f t="shared" si="5"/>
        <v>25000</v>
      </c>
      <c r="L22" s="63">
        <f>K22</f>
        <v>25000</v>
      </c>
    </row>
    <row r="23" spans="1:12" x14ac:dyDescent="0.25">
      <c r="A23" s="26"/>
      <c r="B23" s="27" t="s">
        <v>26</v>
      </c>
      <c r="C23" s="28">
        <f>C21-C22</f>
        <v>4831841</v>
      </c>
      <c r="D23" s="57">
        <f>D21-D22</f>
        <v>5263560.2</v>
      </c>
      <c r="E23" s="58">
        <f t="shared" ref="E23:L23" si="6">E21-E22</f>
        <v>503856.02</v>
      </c>
      <c r="F23" s="58">
        <f t="shared" si="6"/>
        <v>1011126.08</v>
      </c>
      <c r="G23" s="58">
        <f t="shared" si="6"/>
        <v>2538332.75</v>
      </c>
      <c r="H23" s="59">
        <f t="shared" si="6"/>
        <v>784473.5</v>
      </c>
      <c r="I23" s="58">
        <f t="shared" si="6"/>
        <v>1054298</v>
      </c>
      <c r="J23" s="58">
        <f t="shared" si="6"/>
        <v>511950.755</v>
      </c>
      <c r="K23" s="58">
        <f t="shared" si="6"/>
        <v>1043505.0200000003</v>
      </c>
      <c r="L23" s="59">
        <f t="shared" si="6"/>
        <v>838438.40000000002</v>
      </c>
    </row>
    <row r="24" spans="1:12" x14ac:dyDescent="0.25">
      <c r="A24" s="26"/>
      <c r="B24" s="27" t="s">
        <v>27</v>
      </c>
      <c r="C24" s="64">
        <v>1</v>
      </c>
      <c r="D24" s="65">
        <v>71</v>
      </c>
      <c r="E24" s="66">
        <v>1</v>
      </c>
      <c r="F24" s="66">
        <v>1</v>
      </c>
      <c r="G24" s="66">
        <v>1</v>
      </c>
      <c r="H24" s="67">
        <v>70</v>
      </c>
      <c r="I24" s="66">
        <v>70</v>
      </c>
      <c r="J24" s="66">
        <v>1</v>
      </c>
      <c r="K24" s="66">
        <v>1</v>
      </c>
      <c r="L24" s="67">
        <v>70</v>
      </c>
    </row>
    <row r="25" spans="1:12" x14ac:dyDescent="0.25">
      <c r="A25" s="26"/>
      <c r="B25" s="27" t="s">
        <v>28</v>
      </c>
      <c r="C25" s="28">
        <f>C23/C24</f>
        <v>4831841</v>
      </c>
      <c r="D25" s="68">
        <f>D23/D24</f>
        <v>74134.650704225351</v>
      </c>
      <c r="E25" s="69">
        <f t="shared" ref="E25:L25" si="7">E23/E24</f>
        <v>503856.02</v>
      </c>
      <c r="F25" s="69">
        <f t="shared" si="7"/>
        <v>1011126.08</v>
      </c>
      <c r="G25" s="69">
        <f t="shared" si="7"/>
        <v>2538332.75</v>
      </c>
      <c r="H25" s="70">
        <f t="shared" si="7"/>
        <v>11206.764285714286</v>
      </c>
      <c r="I25" s="69">
        <f t="shared" si="7"/>
        <v>15061.4</v>
      </c>
      <c r="J25" s="69">
        <f t="shared" si="7"/>
        <v>511950.755</v>
      </c>
      <c r="K25" s="69">
        <f t="shared" si="7"/>
        <v>1043505.0200000003</v>
      </c>
      <c r="L25" s="70">
        <f t="shared" si="7"/>
        <v>11977.691428571428</v>
      </c>
    </row>
    <row r="26" spans="1:12" x14ac:dyDescent="0.25">
      <c r="A26" s="26"/>
      <c r="B26" s="27" t="s">
        <v>23</v>
      </c>
      <c r="C26" s="32"/>
      <c r="D26" s="55"/>
      <c r="E26" s="34">
        <v>0.9</v>
      </c>
      <c r="F26" s="34">
        <v>0.8</v>
      </c>
      <c r="G26" s="34">
        <v>0.5</v>
      </c>
      <c r="H26" s="56"/>
      <c r="I26" s="34"/>
      <c r="J26" s="34">
        <v>0.1</v>
      </c>
      <c r="K26" s="34">
        <v>0.1</v>
      </c>
      <c r="L26" s="56"/>
    </row>
    <row r="27" spans="1:12" x14ac:dyDescent="0.25">
      <c r="A27" s="26"/>
      <c r="B27" s="27" t="s">
        <v>24</v>
      </c>
      <c r="C27" s="28"/>
      <c r="D27" s="57"/>
      <c r="E27" s="71">
        <f>E19*E26</f>
        <v>4759704.1800000006</v>
      </c>
      <c r="F27" s="71">
        <f>F19*F26</f>
        <v>4144504.32</v>
      </c>
      <c r="G27" s="71">
        <f>G19*G26</f>
        <v>2563332.75</v>
      </c>
      <c r="H27" s="72"/>
      <c r="I27" s="71"/>
      <c r="J27" s="71">
        <f>J19*J26</f>
        <v>536950.755</v>
      </c>
      <c r="K27" s="71">
        <f>K19*K26</f>
        <v>534252.51000000013</v>
      </c>
      <c r="L27" s="72"/>
    </row>
    <row r="28" spans="1:12" x14ac:dyDescent="0.25">
      <c r="A28" s="26"/>
      <c r="B28" s="27" t="s">
        <v>27</v>
      </c>
      <c r="C28" s="44"/>
      <c r="D28" s="45"/>
      <c r="E28" s="66">
        <v>70</v>
      </c>
      <c r="F28" s="66">
        <v>70</v>
      </c>
      <c r="G28" s="66">
        <v>70</v>
      </c>
      <c r="H28" s="67"/>
      <c r="I28" s="66"/>
      <c r="J28" s="66">
        <v>69</v>
      </c>
      <c r="K28" s="66">
        <v>69</v>
      </c>
      <c r="L28" s="67"/>
    </row>
    <row r="29" spans="1:12" x14ac:dyDescent="0.25">
      <c r="A29" s="26"/>
      <c r="B29" s="27" t="s">
        <v>28</v>
      </c>
      <c r="C29" s="28"/>
      <c r="D29" s="68"/>
      <c r="E29" s="71">
        <f>E27/E28</f>
        <v>67995.774000000005</v>
      </c>
      <c r="F29" s="71">
        <f>F27/F28</f>
        <v>59207.20457142857</v>
      </c>
      <c r="G29" s="71">
        <f>G27/G28</f>
        <v>36619.039285714287</v>
      </c>
      <c r="H29" s="72"/>
      <c r="I29" s="71"/>
      <c r="J29" s="71">
        <f>J27/J28</f>
        <v>7781.8950000000004</v>
      </c>
      <c r="K29" s="71">
        <f>K27/K28</f>
        <v>7742.7900000000018</v>
      </c>
      <c r="L29" s="72"/>
    </row>
    <row r="30" spans="1:12" x14ac:dyDescent="0.25">
      <c r="A30" s="26"/>
      <c r="B30" s="27" t="s">
        <v>29</v>
      </c>
      <c r="C30" s="28"/>
      <c r="D30" s="68"/>
      <c r="E30" s="34"/>
      <c r="F30" s="34"/>
      <c r="G30" s="34"/>
      <c r="H30" s="56">
        <v>0.85</v>
      </c>
      <c r="I30" s="34">
        <v>0.8</v>
      </c>
      <c r="J30" s="34">
        <v>0.8</v>
      </c>
      <c r="K30" s="34">
        <v>0.7</v>
      </c>
      <c r="L30" s="56">
        <v>0.84</v>
      </c>
    </row>
    <row r="31" spans="1:12" x14ac:dyDescent="0.25">
      <c r="A31" s="26"/>
      <c r="B31" s="27" t="s">
        <v>30</v>
      </c>
      <c r="C31" s="28"/>
      <c r="D31" s="57"/>
      <c r="E31" s="73"/>
      <c r="F31" s="73"/>
      <c r="G31" s="73"/>
      <c r="H31" s="74">
        <f t="shared" ref="H31:L31" si="8">H19*H30</f>
        <v>4587016.5</v>
      </c>
      <c r="I31" s="73">
        <f t="shared" si="8"/>
        <v>4317192</v>
      </c>
      <c r="J31" s="73">
        <f t="shared" si="8"/>
        <v>4295606.04</v>
      </c>
      <c r="K31" s="73">
        <f t="shared" si="8"/>
        <v>3739767.5700000003</v>
      </c>
      <c r="L31" s="74">
        <f t="shared" si="8"/>
        <v>4533051.5999999996</v>
      </c>
    </row>
    <row r="32" spans="1:12" x14ac:dyDescent="0.25">
      <c r="A32" s="26"/>
      <c r="B32" s="27" t="s">
        <v>31</v>
      </c>
      <c r="C32" s="75">
        <v>50000</v>
      </c>
      <c r="D32" s="45"/>
      <c r="E32" s="46"/>
      <c r="F32" s="46"/>
      <c r="G32" s="46"/>
      <c r="H32" s="47"/>
      <c r="I32" s="46"/>
      <c r="J32" s="46"/>
      <c r="K32" s="46"/>
      <c r="L32" s="47"/>
    </row>
    <row r="33" spans="1:12" x14ac:dyDescent="0.25">
      <c r="A33" s="19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2" x14ac:dyDescent="0.25">
      <c r="A34" s="78">
        <v>0</v>
      </c>
      <c r="B34" s="79">
        <f t="shared" ref="B34:B105" ca="1" si="9">EDATE(NOW(),A34)</f>
        <v>44040</v>
      </c>
      <c r="C34" s="75">
        <f t="shared" ref="C34:L34" si="10">C22</f>
        <v>25000</v>
      </c>
      <c r="D34" s="109">
        <f t="shared" si="10"/>
        <v>25000</v>
      </c>
      <c r="E34" s="41">
        <f t="shared" si="10"/>
        <v>25000</v>
      </c>
      <c r="F34" s="41">
        <f t="shared" si="10"/>
        <v>25000</v>
      </c>
      <c r="G34" s="41">
        <f t="shared" si="10"/>
        <v>25000</v>
      </c>
      <c r="H34" s="42">
        <f t="shared" si="10"/>
        <v>25000</v>
      </c>
      <c r="I34" s="41">
        <f t="shared" si="10"/>
        <v>25000</v>
      </c>
      <c r="J34" s="41">
        <f t="shared" si="10"/>
        <v>25000</v>
      </c>
      <c r="K34" s="41">
        <f t="shared" si="10"/>
        <v>25000</v>
      </c>
      <c r="L34" s="42">
        <f t="shared" si="10"/>
        <v>25000</v>
      </c>
    </row>
    <row r="35" spans="1:12" x14ac:dyDescent="0.25">
      <c r="A35" s="78">
        <v>1</v>
      </c>
      <c r="B35" s="79">
        <f t="shared" ca="1" si="9"/>
        <v>44071</v>
      </c>
      <c r="C35" s="75">
        <f>C25-C32</f>
        <v>4781841</v>
      </c>
      <c r="D35" s="109">
        <f t="shared" ref="D35:L35" si="11">D25</f>
        <v>74134.650704225351</v>
      </c>
      <c r="E35" s="41">
        <f t="shared" si="11"/>
        <v>503856.02</v>
      </c>
      <c r="F35" s="41">
        <f t="shared" si="11"/>
        <v>1011126.08</v>
      </c>
      <c r="G35" s="41">
        <f t="shared" si="11"/>
        <v>2538332.75</v>
      </c>
      <c r="H35" s="42">
        <f t="shared" si="11"/>
        <v>11206.764285714286</v>
      </c>
      <c r="I35" s="41">
        <f t="shared" si="11"/>
        <v>15061.4</v>
      </c>
      <c r="J35" s="41">
        <f t="shared" si="11"/>
        <v>511950.755</v>
      </c>
      <c r="K35" s="41">
        <f t="shared" si="11"/>
        <v>1043505.0200000003</v>
      </c>
      <c r="L35" s="42">
        <f t="shared" si="11"/>
        <v>11977.691428571428</v>
      </c>
    </row>
    <row r="36" spans="1:12" x14ac:dyDescent="0.25">
      <c r="A36" s="78">
        <v>2</v>
      </c>
      <c r="B36" s="79">
        <f t="shared" ca="1" si="9"/>
        <v>44102</v>
      </c>
      <c r="C36" s="28"/>
      <c r="D36" s="109">
        <f>D35</f>
        <v>74134.650704225351</v>
      </c>
      <c r="E36" s="41">
        <f>E29</f>
        <v>67995.774000000005</v>
      </c>
      <c r="F36" s="41">
        <f>F29</f>
        <v>59207.20457142857</v>
      </c>
      <c r="G36" s="41">
        <f>G29</f>
        <v>36619.039285714287</v>
      </c>
      <c r="H36" s="42">
        <f t="shared" ref="H36:K51" si="12">H35</f>
        <v>11206.764285714286</v>
      </c>
      <c r="I36" s="41">
        <f t="shared" si="12"/>
        <v>15061.4</v>
      </c>
      <c r="J36" s="41">
        <f>J29</f>
        <v>7781.8950000000004</v>
      </c>
      <c r="K36" s="41">
        <f>K29</f>
        <v>7742.7900000000018</v>
      </c>
      <c r="L36" s="42">
        <f t="shared" ref="L36:L51" si="13">L35</f>
        <v>11977.691428571428</v>
      </c>
    </row>
    <row r="37" spans="1:12" x14ac:dyDescent="0.25">
      <c r="A37" s="78">
        <v>3</v>
      </c>
      <c r="B37" s="79">
        <f t="shared" ca="1" si="9"/>
        <v>44132</v>
      </c>
      <c r="C37" s="44"/>
      <c r="D37" s="110">
        <f>D36</f>
        <v>74134.650704225351</v>
      </c>
      <c r="E37" s="41">
        <f t="shared" ref="E37:G39" si="14">E36</f>
        <v>67995.774000000005</v>
      </c>
      <c r="F37" s="41">
        <f t="shared" si="14"/>
        <v>59207.20457142857</v>
      </c>
      <c r="G37" s="41">
        <f t="shared" si="14"/>
        <v>36619.039285714287</v>
      </c>
      <c r="H37" s="42">
        <f t="shared" si="12"/>
        <v>11206.764285714286</v>
      </c>
      <c r="I37" s="41">
        <f t="shared" si="12"/>
        <v>15061.4</v>
      </c>
      <c r="J37" s="41">
        <f t="shared" si="12"/>
        <v>7781.8950000000004</v>
      </c>
      <c r="K37" s="41">
        <f t="shared" si="12"/>
        <v>7742.7900000000018</v>
      </c>
      <c r="L37" s="42">
        <f t="shared" si="13"/>
        <v>11977.691428571428</v>
      </c>
    </row>
    <row r="38" spans="1:12" x14ac:dyDescent="0.25">
      <c r="A38" s="78">
        <v>4</v>
      </c>
      <c r="B38" s="79">
        <f t="shared" ca="1" si="9"/>
        <v>44163</v>
      </c>
      <c r="C38" s="80"/>
      <c r="D38" s="109">
        <f>D37</f>
        <v>74134.650704225351</v>
      </c>
      <c r="E38" s="41">
        <f t="shared" si="14"/>
        <v>67995.774000000005</v>
      </c>
      <c r="F38" s="41">
        <f t="shared" si="14"/>
        <v>59207.20457142857</v>
      </c>
      <c r="G38" s="41">
        <f t="shared" si="14"/>
        <v>36619.039285714287</v>
      </c>
      <c r="H38" s="42">
        <f t="shared" si="12"/>
        <v>11206.764285714286</v>
      </c>
      <c r="I38" s="41">
        <f t="shared" si="12"/>
        <v>15061.4</v>
      </c>
      <c r="J38" s="41">
        <f t="shared" si="12"/>
        <v>7781.8950000000004</v>
      </c>
      <c r="K38" s="41">
        <f t="shared" si="12"/>
        <v>7742.7900000000018</v>
      </c>
      <c r="L38" s="42">
        <f t="shared" si="13"/>
        <v>11977.691428571428</v>
      </c>
    </row>
    <row r="39" spans="1:12" x14ac:dyDescent="0.25">
      <c r="A39" s="78">
        <v>5</v>
      </c>
      <c r="B39" s="79">
        <f t="shared" ca="1" si="9"/>
        <v>44193</v>
      </c>
      <c r="C39" s="80"/>
      <c r="D39" s="109">
        <f>D38</f>
        <v>74134.650704225351</v>
      </c>
      <c r="E39" s="41">
        <f t="shared" si="14"/>
        <v>67995.774000000005</v>
      </c>
      <c r="F39" s="41">
        <f t="shared" si="14"/>
        <v>59207.20457142857</v>
      </c>
      <c r="G39" s="41">
        <f t="shared" si="14"/>
        <v>36619.039285714287</v>
      </c>
      <c r="H39" s="42">
        <f t="shared" si="12"/>
        <v>11206.764285714286</v>
      </c>
      <c r="I39" s="41">
        <f t="shared" si="12"/>
        <v>15061.4</v>
      </c>
      <c r="J39" s="41">
        <f t="shared" si="12"/>
        <v>7781.8950000000004</v>
      </c>
      <c r="K39" s="41">
        <f t="shared" si="12"/>
        <v>7742.7900000000018</v>
      </c>
      <c r="L39" s="42">
        <f t="shared" si="13"/>
        <v>11977.691428571428</v>
      </c>
    </row>
    <row r="40" spans="1:12" x14ac:dyDescent="0.25">
      <c r="A40" s="78">
        <v>6</v>
      </c>
      <c r="B40" s="79">
        <f t="shared" ca="1" si="9"/>
        <v>44224</v>
      </c>
      <c r="C40" s="80"/>
      <c r="D40" s="109">
        <f t="shared" ref="D40:L55" si="15">D39</f>
        <v>74134.650704225351</v>
      </c>
      <c r="E40" s="41">
        <f t="shared" si="15"/>
        <v>67995.774000000005</v>
      </c>
      <c r="F40" s="41">
        <f t="shared" si="15"/>
        <v>59207.20457142857</v>
      </c>
      <c r="G40" s="41">
        <f t="shared" si="15"/>
        <v>36619.039285714287</v>
      </c>
      <c r="H40" s="42">
        <f t="shared" si="12"/>
        <v>11206.764285714286</v>
      </c>
      <c r="I40" s="41">
        <f t="shared" si="12"/>
        <v>15061.4</v>
      </c>
      <c r="J40" s="41">
        <f t="shared" si="12"/>
        <v>7781.8950000000004</v>
      </c>
      <c r="K40" s="41">
        <f t="shared" si="12"/>
        <v>7742.7900000000018</v>
      </c>
      <c r="L40" s="42">
        <f t="shared" si="13"/>
        <v>11977.691428571428</v>
      </c>
    </row>
    <row r="41" spans="1:12" x14ac:dyDescent="0.25">
      <c r="A41" s="78">
        <v>7</v>
      </c>
      <c r="B41" s="79">
        <f t="shared" ca="1" si="9"/>
        <v>44255</v>
      </c>
      <c r="C41" s="80"/>
      <c r="D41" s="109">
        <f t="shared" si="15"/>
        <v>74134.650704225351</v>
      </c>
      <c r="E41" s="41">
        <f t="shared" si="15"/>
        <v>67995.774000000005</v>
      </c>
      <c r="F41" s="41">
        <f t="shared" si="15"/>
        <v>59207.20457142857</v>
      </c>
      <c r="G41" s="41">
        <f t="shared" si="15"/>
        <v>36619.039285714287</v>
      </c>
      <c r="H41" s="42">
        <f t="shared" si="12"/>
        <v>11206.764285714286</v>
      </c>
      <c r="I41" s="41">
        <f t="shared" si="12"/>
        <v>15061.4</v>
      </c>
      <c r="J41" s="41">
        <f t="shared" si="12"/>
        <v>7781.8950000000004</v>
      </c>
      <c r="K41" s="41">
        <f t="shared" si="12"/>
        <v>7742.7900000000018</v>
      </c>
      <c r="L41" s="42">
        <f t="shared" si="13"/>
        <v>11977.691428571428</v>
      </c>
    </row>
    <row r="42" spans="1:12" x14ac:dyDescent="0.25">
      <c r="A42" s="78">
        <v>8</v>
      </c>
      <c r="B42" s="79">
        <f t="shared" ca="1" si="9"/>
        <v>44283</v>
      </c>
      <c r="C42" s="80"/>
      <c r="D42" s="109">
        <f t="shared" si="15"/>
        <v>74134.650704225351</v>
      </c>
      <c r="E42" s="41">
        <f t="shared" si="15"/>
        <v>67995.774000000005</v>
      </c>
      <c r="F42" s="41">
        <f t="shared" si="15"/>
        <v>59207.20457142857</v>
      </c>
      <c r="G42" s="41">
        <f t="shared" si="15"/>
        <v>36619.039285714287</v>
      </c>
      <c r="H42" s="42">
        <f t="shared" si="12"/>
        <v>11206.764285714286</v>
      </c>
      <c r="I42" s="41">
        <f t="shared" si="12"/>
        <v>15061.4</v>
      </c>
      <c r="J42" s="41">
        <f t="shared" si="12"/>
        <v>7781.8950000000004</v>
      </c>
      <c r="K42" s="41">
        <f t="shared" si="12"/>
        <v>7742.7900000000018</v>
      </c>
      <c r="L42" s="42">
        <f t="shared" si="13"/>
        <v>11977.691428571428</v>
      </c>
    </row>
    <row r="43" spans="1:12" x14ac:dyDescent="0.25">
      <c r="A43" s="78">
        <v>9</v>
      </c>
      <c r="B43" s="79">
        <f t="shared" ca="1" si="9"/>
        <v>44314</v>
      </c>
      <c r="C43" s="80"/>
      <c r="D43" s="109">
        <f t="shared" si="15"/>
        <v>74134.650704225351</v>
      </c>
      <c r="E43" s="41">
        <f t="shared" si="15"/>
        <v>67995.774000000005</v>
      </c>
      <c r="F43" s="41">
        <f t="shared" si="15"/>
        <v>59207.20457142857</v>
      </c>
      <c r="G43" s="41">
        <f t="shared" si="15"/>
        <v>36619.039285714287</v>
      </c>
      <c r="H43" s="42">
        <f t="shared" si="12"/>
        <v>11206.764285714286</v>
      </c>
      <c r="I43" s="41">
        <f t="shared" si="12"/>
        <v>15061.4</v>
      </c>
      <c r="J43" s="41">
        <f t="shared" si="12"/>
        <v>7781.8950000000004</v>
      </c>
      <c r="K43" s="41">
        <f t="shared" si="12"/>
        <v>7742.7900000000018</v>
      </c>
      <c r="L43" s="42">
        <f t="shared" si="13"/>
        <v>11977.691428571428</v>
      </c>
    </row>
    <row r="44" spans="1:12" x14ac:dyDescent="0.25">
      <c r="A44" s="78">
        <v>10</v>
      </c>
      <c r="B44" s="79">
        <f t="shared" ca="1" si="9"/>
        <v>44344</v>
      </c>
      <c r="C44" s="80"/>
      <c r="D44" s="109">
        <f t="shared" si="15"/>
        <v>74134.650704225351</v>
      </c>
      <c r="E44" s="41">
        <f t="shared" si="15"/>
        <v>67995.774000000005</v>
      </c>
      <c r="F44" s="41">
        <f t="shared" si="15"/>
        <v>59207.20457142857</v>
      </c>
      <c r="G44" s="41">
        <f t="shared" si="15"/>
        <v>36619.039285714287</v>
      </c>
      <c r="H44" s="42">
        <f t="shared" si="12"/>
        <v>11206.764285714286</v>
      </c>
      <c r="I44" s="41">
        <f t="shared" si="12"/>
        <v>15061.4</v>
      </c>
      <c r="J44" s="41">
        <f t="shared" si="12"/>
        <v>7781.8950000000004</v>
      </c>
      <c r="K44" s="41">
        <f t="shared" si="12"/>
        <v>7742.7900000000018</v>
      </c>
      <c r="L44" s="42">
        <f t="shared" si="13"/>
        <v>11977.691428571428</v>
      </c>
    </row>
    <row r="45" spans="1:12" x14ac:dyDescent="0.25">
      <c r="A45" s="78">
        <v>11</v>
      </c>
      <c r="B45" s="79">
        <f t="shared" ca="1" si="9"/>
        <v>44375</v>
      </c>
      <c r="C45" s="80"/>
      <c r="D45" s="109">
        <f t="shared" si="15"/>
        <v>74134.650704225351</v>
      </c>
      <c r="E45" s="41">
        <f t="shared" si="15"/>
        <v>67995.774000000005</v>
      </c>
      <c r="F45" s="41">
        <f t="shared" si="15"/>
        <v>59207.20457142857</v>
      </c>
      <c r="G45" s="41">
        <f t="shared" si="15"/>
        <v>36619.039285714287</v>
      </c>
      <c r="H45" s="42">
        <f t="shared" si="12"/>
        <v>11206.764285714286</v>
      </c>
      <c r="I45" s="41">
        <f t="shared" si="12"/>
        <v>15061.4</v>
      </c>
      <c r="J45" s="41">
        <f t="shared" si="12"/>
        <v>7781.8950000000004</v>
      </c>
      <c r="K45" s="41">
        <f t="shared" si="12"/>
        <v>7742.7900000000018</v>
      </c>
      <c r="L45" s="42">
        <f t="shared" si="13"/>
        <v>11977.691428571428</v>
      </c>
    </row>
    <row r="46" spans="1:12" x14ac:dyDescent="0.25">
      <c r="A46" s="78">
        <v>12</v>
      </c>
      <c r="B46" s="79">
        <f t="shared" ca="1" si="9"/>
        <v>44405</v>
      </c>
      <c r="C46" s="80"/>
      <c r="D46" s="109">
        <f t="shared" si="15"/>
        <v>74134.650704225351</v>
      </c>
      <c r="E46" s="41">
        <f t="shared" si="15"/>
        <v>67995.774000000005</v>
      </c>
      <c r="F46" s="41">
        <f t="shared" si="15"/>
        <v>59207.20457142857</v>
      </c>
      <c r="G46" s="41">
        <f t="shared" si="15"/>
        <v>36619.039285714287</v>
      </c>
      <c r="H46" s="42">
        <f t="shared" si="12"/>
        <v>11206.764285714286</v>
      </c>
      <c r="I46" s="41">
        <f t="shared" si="12"/>
        <v>15061.4</v>
      </c>
      <c r="J46" s="41">
        <f t="shared" si="12"/>
        <v>7781.8950000000004</v>
      </c>
      <c r="K46" s="41">
        <f t="shared" si="12"/>
        <v>7742.7900000000018</v>
      </c>
      <c r="L46" s="42">
        <f t="shared" si="13"/>
        <v>11977.691428571428</v>
      </c>
    </row>
    <row r="47" spans="1:12" x14ac:dyDescent="0.25">
      <c r="A47" s="78">
        <v>13</v>
      </c>
      <c r="B47" s="79">
        <f t="shared" ca="1" si="9"/>
        <v>44436</v>
      </c>
      <c r="C47" s="80"/>
      <c r="D47" s="109">
        <f t="shared" si="15"/>
        <v>74134.650704225351</v>
      </c>
      <c r="E47" s="41">
        <f t="shared" si="15"/>
        <v>67995.774000000005</v>
      </c>
      <c r="F47" s="41">
        <f t="shared" si="15"/>
        <v>59207.20457142857</v>
      </c>
      <c r="G47" s="41">
        <f t="shared" si="15"/>
        <v>36619.039285714287</v>
      </c>
      <c r="H47" s="42">
        <f t="shared" si="12"/>
        <v>11206.764285714286</v>
      </c>
      <c r="I47" s="41">
        <f t="shared" si="12"/>
        <v>15061.4</v>
      </c>
      <c r="J47" s="41">
        <f t="shared" si="12"/>
        <v>7781.8950000000004</v>
      </c>
      <c r="K47" s="41">
        <f t="shared" si="12"/>
        <v>7742.7900000000018</v>
      </c>
      <c r="L47" s="42">
        <f t="shared" si="13"/>
        <v>11977.691428571428</v>
      </c>
    </row>
    <row r="48" spans="1:12" x14ac:dyDescent="0.25">
      <c r="A48" s="78">
        <v>14</v>
      </c>
      <c r="B48" s="79">
        <f t="shared" ca="1" si="9"/>
        <v>44467</v>
      </c>
      <c r="C48" s="80"/>
      <c r="D48" s="109">
        <f t="shared" si="15"/>
        <v>74134.650704225351</v>
      </c>
      <c r="E48" s="41">
        <f t="shared" si="15"/>
        <v>67995.774000000005</v>
      </c>
      <c r="F48" s="41">
        <f t="shared" si="15"/>
        <v>59207.20457142857</v>
      </c>
      <c r="G48" s="41">
        <f t="shared" si="15"/>
        <v>36619.039285714287</v>
      </c>
      <c r="H48" s="42">
        <f t="shared" si="12"/>
        <v>11206.764285714286</v>
      </c>
      <c r="I48" s="41">
        <f t="shared" si="12"/>
        <v>15061.4</v>
      </c>
      <c r="J48" s="41">
        <f t="shared" si="12"/>
        <v>7781.8950000000004</v>
      </c>
      <c r="K48" s="41">
        <f t="shared" si="12"/>
        <v>7742.7900000000018</v>
      </c>
      <c r="L48" s="42">
        <f t="shared" si="13"/>
        <v>11977.691428571428</v>
      </c>
    </row>
    <row r="49" spans="1:12" x14ac:dyDescent="0.25">
      <c r="A49" s="78">
        <v>15</v>
      </c>
      <c r="B49" s="79">
        <f t="shared" ca="1" si="9"/>
        <v>44497</v>
      </c>
      <c r="C49" s="80"/>
      <c r="D49" s="109">
        <f t="shared" si="15"/>
        <v>74134.650704225351</v>
      </c>
      <c r="E49" s="41">
        <f t="shared" si="15"/>
        <v>67995.774000000005</v>
      </c>
      <c r="F49" s="41">
        <f t="shared" si="15"/>
        <v>59207.20457142857</v>
      </c>
      <c r="G49" s="41">
        <f t="shared" si="15"/>
        <v>36619.039285714287</v>
      </c>
      <c r="H49" s="42">
        <f t="shared" si="12"/>
        <v>11206.764285714286</v>
      </c>
      <c r="I49" s="41">
        <f t="shared" si="12"/>
        <v>15061.4</v>
      </c>
      <c r="J49" s="41">
        <f t="shared" si="12"/>
        <v>7781.8950000000004</v>
      </c>
      <c r="K49" s="41">
        <f t="shared" si="12"/>
        <v>7742.7900000000018</v>
      </c>
      <c r="L49" s="42">
        <f t="shared" si="13"/>
        <v>11977.691428571428</v>
      </c>
    </row>
    <row r="50" spans="1:12" x14ac:dyDescent="0.25">
      <c r="A50" s="78">
        <v>16</v>
      </c>
      <c r="B50" s="79">
        <f t="shared" ca="1" si="9"/>
        <v>44528</v>
      </c>
      <c r="C50" s="80"/>
      <c r="D50" s="109">
        <f t="shared" si="15"/>
        <v>74134.650704225351</v>
      </c>
      <c r="E50" s="41">
        <f t="shared" si="15"/>
        <v>67995.774000000005</v>
      </c>
      <c r="F50" s="41">
        <f t="shared" si="15"/>
        <v>59207.20457142857</v>
      </c>
      <c r="G50" s="41">
        <f t="shared" si="15"/>
        <v>36619.039285714287</v>
      </c>
      <c r="H50" s="42">
        <f t="shared" si="12"/>
        <v>11206.764285714286</v>
      </c>
      <c r="I50" s="41">
        <f t="shared" si="12"/>
        <v>15061.4</v>
      </c>
      <c r="J50" s="41">
        <f t="shared" si="12"/>
        <v>7781.8950000000004</v>
      </c>
      <c r="K50" s="41">
        <f t="shared" si="12"/>
        <v>7742.7900000000018</v>
      </c>
      <c r="L50" s="42">
        <f t="shared" si="13"/>
        <v>11977.691428571428</v>
      </c>
    </row>
    <row r="51" spans="1:12" x14ac:dyDescent="0.25">
      <c r="A51" s="78">
        <v>17</v>
      </c>
      <c r="B51" s="79">
        <f t="shared" ca="1" si="9"/>
        <v>44558</v>
      </c>
      <c r="C51" s="80"/>
      <c r="D51" s="109">
        <f>D49</f>
        <v>74134.650704225351</v>
      </c>
      <c r="E51" s="41">
        <f t="shared" si="15"/>
        <v>67995.774000000005</v>
      </c>
      <c r="F51" s="41">
        <f t="shared" si="15"/>
        <v>59207.20457142857</v>
      </c>
      <c r="G51" s="41">
        <f t="shared" si="15"/>
        <v>36619.039285714287</v>
      </c>
      <c r="H51" s="42">
        <f t="shared" si="12"/>
        <v>11206.764285714286</v>
      </c>
      <c r="I51" s="41">
        <f t="shared" si="12"/>
        <v>15061.4</v>
      </c>
      <c r="J51" s="41">
        <f t="shared" si="12"/>
        <v>7781.8950000000004</v>
      </c>
      <c r="K51" s="41">
        <f t="shared" si="12"/>
        <v>7742.7900000000018</v>
      </c>
      <c r="L51" s="42">
        <f t="shared" si="13"/>
        <v>11977.691428571428</v>
      </c>
    </row>
    <row r="52" spans="1:12" x14ac:dyDescent="0.25">
      <c r="A52" s="78">
        <v>18</v>
      </c>
      <c r="B52" s="79">
        <f t="shared" ca="1" si="9"/>
        <v>44589</v>
      </c>
      <c r="C52" s="80"/>
      <c r="D52" s="109">
        <f>D50</f>
        <v>74134.650704225351</v>
      </c>
      <c r="E52" s="41">
        <f t="shared" si="15"/>
        <v>67995.774000000005</v>
      </c>
      <c r="F52" s="41">
        <f t="shared" si="15"/>
        <v>59207.20457142857</v>
      </c>
      <c r="G52" s="41">
        <f t="shared" si="15"/>
        <v>36619.039285714287</v>
      </c>
      <c r="H52" s="42">
        <f t="shared" si="15"/>
        <v>11206.764285714286</v>
      </c>
      <c r="I52" s="41">
        <f t="shared" si="15"/>
        <v>15061.4</v>
      </c>
      <c r="J52" s="41">
        <f t="shared" si="15"/>
        <v>7781.8950000000004</v>
      </c>
      <c r="K52" s="41">
        <f t="shared" si="15"/>
        <v>7742.7900000000018</v>
      </c>
      <c r="L52" s="42">
        <f t="shared" si="15"/>
        <v>11977.691428571428</v>
      </c>
    </row>
    <row r="53" spans="1:12" x14ac:dyDescent="0.25">
      <c r="A53" s="78">
        <v>19</v>
      </c>
      <c r="B53" s="79">
        <f t="shared" ca="1" si="9"/>
        <v>44620</v>
      </c>
      <c r="C53" s="80"/>
      <c r="D53" s="109">
        <f>D51</f>
        <v>74134.650704225351</v>
      </c>
      <c r="E53" s="41">
        <f t="shared" si="15"/>
        <v>67995.774000000005</v>
      </c>
      <c r="F53" s="41">
        <f t="shared" si="15"/>
        <v>59207.20457142857</v>
      </c>
      <c r="G53" s="41">
        <f t="shared" si="15"/>
        <v>36619.039285714287</v>
      </c>
      <c r="H53" s="42">
        <f t="shared" si="15"/>
        <v>11206.764285714286</v>
      </c>
      <c r="I53" s="41">
        <f t="shared" si="15"/>
        <v>15061.4</v>
      </c>
      <c r="J53" s="41">
        <f t="shared" si="15"/>
        <v>7781.8950000000004</v>
      </c>
      <c r="K53" s="41">
        <f t="shared" si="15"/>
        <v>7742.7900000000018</v>
      </c>
      <c r="L53" s="42">
        <f t="shared" si="15"/>
        <v>11977.691428571428</v>
      </c>
    </row>
    <row r="54" spans="1:12" x14ac:dyDescent="0.25">
      <c r="A54" s="78">
        <v>20</v>
      </c>
      <c r="B54" s="79">
        <f t="shared" ca="1" si="9"/>
        <v>44648</v>
      </c>
      <c r="C54" s="80"/>
      <c r="D54" s="109">
        <f t="shared" ref="D54:L69" si="16">D53</f>
        <v>74134.650704225351</v>
      </c>
      <c r="E54" s="41">
        <f t="shared" si="15"/>
        <v>67995.774000000005</v>
      </c>
      <c r="F54" s="41">
        <f t="shared" si="15"/>
        <v>59207.20457142857</v>
      </c>
      <c r="G54" s="41">
        <f t="shared" si="15"/>
        <v>36619.039285714287</v>
      </c>
      <c r="H54" s="42">
        <f t="shared" si="15"/>
        <v>11206.764285714286</v>
      </c>
      <c r="I54" s="41">
        <f t="shared" si="15"/>
        <v>15061.4</v>
      </c>
      <c r="J54" s="41">
        <f t="shared" si="15"/>
        <v>7781.8950000000004</v>
      </c>
      <c r="K54" s="41">
        <f t="shared" si="15"/>
        <v>7742.7900000000018</v>
      </c>
      <c r="L54" s="42">
        <f t="shared" si="15"/>
        <v>11977.691428571428</v>
      </c>
    </row>
    <row r="55" spans="1:12" x14ac:dyDescent="0.25">
      <c r="A55" s="78">
        <v>21</v>
      </c>
      <c r="B55" s="79">
        <f t="shared" ca="1" si="9"/>
        <v>44679</v>
      </c>
      <c r="C55" s="80"/>
      <c r="D55" s="109">
        <f t="shared" si="16"/>
        <v>74134.650704225351</v>
      </c>
      <c r="E55" s="41">
        <f t="shared" si="15"/>
        <v>67995.774000000005</v>
      </c>
      <c r="F55" s="41">
        <f t="shared" si="15"/>
        <v>59207.20457142857</v>
      </c>
      <c r="G55" s="41">
        <f t="shared" si="15"/>
        <v>36619.039285714287</v>
      </c>
      <c r="H55" s="42">
        <f t="shared" si="15"/>
        <v>11206.764285714286</v>
      </c>
      <c r="I55" s="41">
        <f t="shared" si="15"/>
        <v>15061.4</v>
      </c>
      <c r="J55" s="41">
        <f t="shared" si="15"/>
        <v>7781.8950000000004</v>
      </c>
      <c r="K55" s="41">
        <f t="shared" si="15"/>
        <v>7742.7900000000018</v>
      </c>
      <c r="L55" s="42">
        <f t="shared" si="15"/>
        <v>11977.691428571428</v>
      </c>
    </row>
    <row r="56" spans="1:12" x14ac:dyDescent="0.25">
      <c r="A56" s="78">
        <v>22</v>
      </c>
      <c r="B56" s="79">
        <f t="shared" ca="1" si="9"/>
        <v>44709</v>
      </c>
      <c r="C56" s="80"/>
      <c r="D56" s="109">
        <f t="shared" si="16"/>
        <v>74134.650704225351</v>
      </c>
      <c r="E56" s="41">
        <f t="shared" si="16"/>
        <v>67995.774000000005</v>
      </c>
      <c r="F56" s="41">
        <f t="shared" si="16"/>
        <v>59207.20457142857</v>
      </c>
      <c r="G56" s="41">
        <f t="shared" si="16"/>
        <v>36619.039285714287</v>
      </c>
      <c r="H56" s="42">
        <f t="shared" si="16"/>
        <v>11206.764285714286</v>
      </c>
      <c r="I56" s="41">
        <f t="shared" si="16"/>
        <v>15061.4</v>
      </c>
      <c r="J56" s="41">
        <f t="shared" si="16"/>
        <v>7781.8950000000004</v>
      </c>
      <c r="K56" s="41">
        <f t="shared" si="16"/>
        <v>7742.7900000000018</v>
      </c>
      <c r="L56" s="42">
        <f t="shared" si="16"/>
        <v>11977.691428571428</v>
      </c>
    </row>
    <row r="57" spans="1:12" x14ac:dyDescent="0.25">
      <c r="A57" s="78">
        <v>23</v>
      </c>
      <c r="B57" s="79">
        <f t="shared" ca="1" si="9"/>
        <v>44740</v>
      </c>
      <c r="C57" s="80"/>
      <c r="D57" s="109">
        <f t="shared" si="16"/>
        <v>74134.650704225351</v>
      </c>
      <c r="E57" s="41">
        <f t="shared" si="16"/>
        <v>67995.774000000005</v>
      </c>
      <c r="F57" s="41">
        <f t="shared" si="16"/>
        <v>59207.20457142857</v>
      </c>
      <c r="G57" s="41">
        <f t="shared" si="16"/>
        <v>36619.039285714287</v>
      </c>
      <c r="H57" s="42">
        <f t="shared" si="16"/>
        <v>11206.764285714286</v>
      </c>
      <c r="I57" s="41">
        <f t="shared" si="16"/>
        <v>15061.4</v>
      </c>
      <c r="J57" s="41">
        <f t="shared" si="16"/>
        <v>7781.8950000000004</v>
      </c>
      <c r="K57" s="41">
        <f t="shared" si="16"/>
        <v>7742.7900000000018</v>
      </c>
      <c r="L57" s="42">
        <f t="shared" si="16"/>
        <v>11977.691428571428</v>
      </c>
    </row>
    <row r="58" spans="1:12" x14ac:dyDescent="0.25">
      <c r="A58" s="78">
        <v>24</v>
      </c>
      <c r="B58" s="79">
        <f t="shared" ca="1" si="9"/>
        <v>44770</v>
      </c>
      <c r="C58" s="80"/>
      <c r="D58" s="109">
        <f t="shared" si="16"/>
        <v>74134.650704225351</v>
      </c>
      <c r="E58" s="41">
        <f t="shared" si="16"/>
        <v>67995.774000000005</v>
      </c>
      <c r="F58" s="41">
        <f t="shared" si="16"/>
        <v>59207.20457142857</v>
      </c>
      <c r="G58" s="41">
        <f t="shared" si="16"/>
        <v>36619.039285714287</v>
      </c>
      <c r="H58" s="42">
        <f t="shared" si="16"/>
        <v>11206.764285714286</v>
      </c>
      <c r="I58" s="41">
        <f t="shared" si="16"/>
        <v>15061.4</v>
      </c>
      <c r="J58" s="41">
        <f t="shared" si="16"/>
        <v>7781.8950000000004</v>
      </c>
      <c r="K58" s="41">
        <f t="shared" si="16"/>
        <v>7742.7900000000018</v>
      </c>
      <c r="L58" s="42">
        <f t="shared" si="16"/>
        <v>11977.691428571428</v>
      </c>
    </row>
    <row r="59" spans="1:12" x14ac:dyDescent="0.25">
      <c r="A59" s="78">
        <v>25</v>
      </c>
      <c r="B59" s="79">
        <f t="shared" ca="1" si="9"/>
        <v>44801</v>
      </c>
      <c r="C59" s="80"/>
      <c r="D59" s="109">
        <f t="shared" si="16"/>
        <v>74134.650704225351</v>
      </c>
      <c r="E59" s="41">
        <f t="shared" si="16"/>
        <v>67995.774000000005</v>
      </c>
      <c r="F59" s="41">
        <f t="shared" si="16"/>
        <v>59207.20457142857</v>
      </c>
      <c r="G59" s="41">
        <f t="shared" si="16"/>
        <v>36619.039285714287</v>
      </c>
      <c r="H59" s="42">
        <f t="shared" si="16"/>
        <v>11206.764285714286</v>
      </c>
      <c r="I59" s="41">
        <f t="shared" si="16"/>
        <v>15061.4</v>
      </c>
      <c r="J59" s="41">
        <f t="shared" si="16"/>
        <v>7781.8950000000004</v>
      </c>
      <c r="K59" s="41">
        <f t="shared" si="16"/>
        <v>7742.7900000000018</v>
      </c>
      <c r="L59" s="42">
        <f t="shared" si="16"/>
        <v>11977.691428571428</v>
      </c>
    </row>
    <row r="60" spans="1:12" x14ac:dyDescent="0.25">
      <c r="A60" s="78">
        <v>26</v>
      </c>
      <c r="B60" s="79">
        <f t="shared" ca="1" si="9"/>
        <v>44832</v>
      </c>
      <c r="C60" s="80"/>
      <c r="D60" s="109">
        <f t="shared" si="16"/>
        <v>74134.650704225351</v>
      </c>
      <c r="E60" s="41">
        <f t="shared" si="16"/>
        <v>67995.774000000005</v>
      </c>
      <c r="F60" s="41">
        <f t="shared" si="16"/>
        <v>59207.20457142857</v>
      </c>
      <c r="G60" s="41">
        <f t="shared" si="16"/>
        <v>36619.039285714287</v>
      </c>
      <c r="H60" s="42">
        <f t="shared" si="16"/>
        <v>11206.764285714286</v>
      </c>
      <c r="I60" s="41">
        <f t="shared" si="16"/>
        <v>15061.4</v>
      </c>
      <c r="J60" s="41">
        <f t="shared" si="16"/>
        <v>7781.8950000000004</v>
      </c>
      <c r="K60" s="41">
        <f t="shared" si="16"/>
        <v>7742.7900000000018</v>
      </c>
      <c r="L60" s="42">
        <f t="shared" si="16"/>
        <v>11977.691428571428</v>
      </c>
    </row>
    <row r="61" spans="1:12" x14ac:dyDescent="0.25">
      <c r="A61" s="78">
        <v>27</v>
      </c>
      <c r="B61" s="79">
        <f t="shared" ca="1" si="9"/>
        <v>44862</v>
      </c>
      <c r="C61" s="80"/>
      <c r="D61" s="109">
        <f t="shared" si="16"/>
        <v>74134.650704225351</v>
      </c>
      <c r="E61" s="41">
        <f t="shared" si="16"/>
        <v>67995.774000000005</v>
      </c>
      <c r="F61" s="41">
        <f t="shared" si="16"/>
        <v>59207.20457142857</v>
      </c>
      <c r="G61" s="41">
        <f t="shared" si="16"/>
        <v>36619.039285714287</v>
      </c>
      <c r="H61" s="42">
        <f t="shared" si="16"/>
        <v>11206.764285714286</v>
      </c>
      <c r="I61" s="41">
        <f t="shared" si="16"/>
        <v>15061.4</v>
      </c>
      <c r="J61" s="41">
        <f t="shared" si="16"/>
        <v>7781.8950000000004</v>
      </c>
      <c r="K61" s="41">
        <f t="shared" si="16"/>
        <v>7742.7900000000018</v>
      </c>
      <c r="L61" s="42">
        <f t="shared" si="16"/>
        <v>11977.691428571428</v>
      </c>
    </row>
    <row r="62" spans="1:12" x14ac:dyDescent="0.25">
      <c r="A62" s="78">
        <v>28</v>
      </c>
      <c r="B62" s="79">
        <f t="shared" ca="1" si="9"/>
        <v>44893</v>
      </c>
      <c r="C62" s="80"/>
      <c r="D62" s="109">
        <f t="shared" si="16"/>
        <v>74134.650704225351</v>
      </c>
      <c r="E62" s="41">
        <f t="shared" si="16"/>
        <v>67995.774000000005</v>
      </c>
      <c r="F62" s="41">
        <f t="shared" si="16"/>
        <v>59207.20457142857</v>
      </c>
      <c r="G62" s="41">
        <f t="shared" si="16"/>
        <v>36619.039285714287</v>
      </c>
      <c r="H62" s="42">
        <f t="shared" si="16"/>
        <v>11206.764285714286</v>
      </c>
      <c r="I62" s="41">
        <f t="shared" si="16"/>
        <v>15061.4</v>
      </c>
      <c r="J62" s="41">
        <f t="shared" si="16"/>
        <v>7781.8950000000004</v>
      </c>
      <c r="K62" s="41">
        <f t="shared" si="16"/>
        <v>7742.7900000000018</v>
      </c>
      <c r="L62" s="42">
        <f t="shared" si="16"/>
        <v>11977.691428571428</v>
      </c>
    </row>
    <row r="63" spans="1:12" x14ac:dyDescent="0.25">
      <c r="A63" s="78">
        <v>29</v>
      </c>
      <c r="B63" s="79">
        <f t="shared" ca="1" si="9"/>
        <v>44923</v>
      </c>
      <c r="C63" s="80"/>
      <c r="D63" s="109">
        <f t="shared" si="16"/>
        <v>74134.650704225351</v>
      </c>
      <c r="E63" s="41">
        <f t="shared" si="16"/>
        <v>67995.774000000005</v>
      </c>
      <c r="F63" s="41">
        <f t="shared" si="16"/>
        <v>59207.20457142857</v>
      </c>
      <c r="G63" s="41">
        <f t="shared" si="16"/>
        <v>36619.039285714287</v>
      </c>
      <c r="H63" s="42">
        <f t="shared" si="16"/>
        <v>11206.764285714286</v>
      </c>
      <c r="I63" s="41">
        <f t="shared" si="16"/>
        <v>15061.4</v>
      </c>
      <c r="J63" s="41">
        <f t="shared" si="16"/>
        <v>7781.8950000000004</v>
      </c>
      <c r="K63" s="41">
        <f t="shared" si="16"/>
        <v>7742.7900000000018</v>
      </c>
      <c r="L63" s="42">
        <f t="shared" si="16"/>
        <v>11977.691428571428</v>
      </c>
    </row>
    <row r="64" spans="1:12" x14ac:dyDescent="0.25">
      <c r="A64" s="78">
        <v>30</v>
      </c>
      <c r="B64" s="79">
        <f t="shared" ca="1" si="9"/>
        <v>44954</v>
      </c>
      <c r="C64" s="80"/>
      <c r="D64" s="109">
        <f t="shared" si="16"/>
        <v>74134.650704225351</v>
      </c>
      <c r="E64" s="41">
        <f t="shared" si="16"/>
        <v>67995.774000000005</v>
      </c>
      <c r="F64" s="41">
        <f t="shared" si="16"/>
        <v>59207.20457142857</v>
      </c>
      <c r="G64" s="41">
        <f t="shared" si="16"/>
        <v>36619.039285714287</v>
      </c>
      <c r="H64" s="42">
        <f t="shared" si="16"/>
        <v>11206.764285714286</v>
      </c>
      <c r="I64" s="41">
        <f t="shared" si="16"/>
        <v>15061.4</v>
      </c>
      <c r="J64" s="41">
        <f t="shared" si="16"/>
        <v>7781.8950000000004</v>
      </c>
      <c r="K64" s="41">
        <f t="shared" si="16"/>
        <v>7742.7900000000018</v>
      </c>
      <c r="L64" s="42">
        <f t="shared" si="16"/>
        <v>11977.691428571428</v>
      </c>
    </row>
    <row r="65" spans="1:12" x14ac:dyDescent="0.25">
      <c r="A65" s="78">
        <v>31</v>
      </c>
      <c r="B65" s="79">
        <f t="shared" ca="1" si="9"/>
        <v>44985</v>
      </c>
      <c r="C65" s="80"/>
      <c r="D65" s="109">
        <f t="shared" si="16"/>
        <v>74134.650704225351</v>
      </c>
      <c r="E65" s="41">
        <f t="shared" si="16"/>
        <v>67995.774000000005</v>
      </c>
      <c r="F65" s="41">
        <f t="shared" si="16"/>
        <v>59207.20457142857</v>
      </c>
      <c r="G65" s="41">
        <f t="shared" si="16"/>
        <v>36619.039285714287</v>
      </c>
      <c r="H65" s="42">
        <f t="shared" si="16"/>
        <v>11206.764285714286</v>
      </c>
      <c r="I65" s="41">
        <f t="shared" si="16"/>
        <v>15061.4</v>
      </c>
      <c r="J65" s="41">
        <f t="shared" si="16"/>
        <v>7781.8950000000004</v>
      </c>
      <c r="K65" s="41">
        <f t="shared" si="16"/>
        <v>7742.7900000000018</v>
      </c>
      <c r="L65" s="42">
        <f t="shared" si="16"/>
        <v>11977.691428571428</v>
      </c>
    </row>
    <row r="66" spans="1:12" x14ac:dyDescent="0.25">
      <c r="A66" s="78">
        <v>32</v>
      </c>
      <c r="B66" s="79">
        <f t="shared" ca="1" si="9"/>
        <v>45013</v>
      </c>
      <c r="C66" s="80"/>
      <c r="D66" s="109">
        <f t="shared" si="16"/>
        <v>74134.650704225351</v>
      </c>
      <c r="E66" s="41">
        <f t="shared" si="16"/>
        <v>67995.774000000005</v>
      </c>
      <c r="F66" s="41">
        <f t="shared" si="16"/>
        <v>59207.20457142857</v>
      </c>
      <c r="G66" s="41">
        <f t="shared" si="16"/>
        <v>36619.039285714287</v>
      </c>
      <c r="H66" s="42">
        <f t="shared" si="16"/>
        <v>11206.764285714286</v>
      </c>
      <c r="I66" s="41">
        <f t="shared" si="16"/>
        <v>15061.4</v>
      </c>
      <c r="J66" s="41">
        <f t="shared" si="16"/>
        <v>7781.8950000000004</v>
      </c>
      <c r="K66" s="41">
        <f t="shared" si="16"/>
        <v>7742.7900000000018</v>
      </c>
      <c r="L66" s="42">
        <f t="shared" si="16"/>
        <v>11977.691428571428</v>
      </c>
    </row>
    <row r="67" spans="1:12" x14ac:dyDescent="0.25">
      <c r="A67" s="78">
        <v>33</v>
      </c>
      <c r="B67" s="79">
        <f t="shared" ca="1" si="9"/>
        <v>45044</v>
      </c>
      <c r="C67" s="80"/>
      <c r="D67" s="109">
        <f t="shared" si="16"/>
        <v>74134.650704225351</v>
      </c>
      <c r="E67" s="41">
        <f t="shared" si="16"/>
        <v>67995.774000000005</v>
      </c>
      <c r="F67" s="41">
        <f t="shared" si="16"/>
        <v>59207.20457142857</v>
      </c>
      <c r="G67" s="41">
        <f t="shared" si="16"/>
        <v>36619.039285714287</v>
      </c>
      <c r="H67" s="42">
        <f t="shared" si="16"/>
        <v>11206.764285714286</v>
      </c>
      <c r="I67" s="41">
        <f t="shared" si="16"/>
        <v>15061.4</v>
      </c>
      <c r="J67" s="41">
        <f t="shared" si="16"/>
        <v>7781.8950000000004</v>
      </c>
      <c r="K67" s="41">
        <f t="shared" si="16"/>
        <v>7742.7900000000018</v>
      </c>
      <c r="L67" s="42">
        <f t="shared" si="16"/>
        <v>11977.691428571428</v>
      </c>
    </row>
    <row r="68" spans="1:12" x14ac:dyDescent="0.25">
      <c r="A68" s="78">
        <v>34</v>
      </c>
      <c r="B68" s="79">
        <f t="shared" ca="1" si="9"/>
        <v>45074</v>
      </c>
      <c r="C68" s="80"/>
      <c r="D68" s="109">
        <f t="shared" si="16"/>
        <v>74134.650704225351</v>
      </c>
      <c r="E68" s="41">
        <f t="shared" si="16"/>
        <v>67995.774000000005</v>
      </c>
      <c r="F68" s="41">
        <f t="shared" si="16"/>
        <v>59207.20457142857</v>
      </c>
      <c r="G68" s="41">
        <f t="shared" si="16"/>
        <v>36619.039285714287</v>
      </c>
      <c r="H68" s="42">
        <f t="shared" si="16"/>
        <v>11206.764285714286</v>
      </c>
      <c r="I68" s="41">
        <f t="shared" si="16"/>
        <v>15061.4</v>
      </c>
      <c r="J68" s="41">
        <f t="shared" si="16"/>
        <v>7781.8950000000004</v>
      </c>
      <c r="K68" s="41">
        <f t="shared" si="16"/>
        <v>7742.7900000000018</v>
      </c>
      <c r="L68" s="42">
        <f t="shared" si="16"/>
        <v>11977.691428571428</v>
      </c>
    </row>
    <row r="69" spans="1:12" x14ac:dyDescent="0.25">
      <c r="A69" s="78">
        <v>35</v>
      </c>
      <c r="B69" s="79">
        <f t="shared" ca="1" si="9"/>
        <v>45105</v>
      </c>
      <c r="C69" s="81"/>
      <c r="D69" s="109">
        <f t="shared" si="16"/>
        <v>74134.650704225351</v>
      </c>
      <c r="E69" s="41">
        <f t="shared" si="16"/>
        <v>67995.774000000005</v>
      </c>
      <c r="F69" s="41">
        <f t="shared" si="16"/>
        <v>59207.20457142857</v>
      </c>
      <c r="G69" s="41">
        <f t="shared" si="16"/>
        <v>36619.039285714287</v>
      </c>
      <c r="H69" s="42">
        <f t="shared" si="16"/>
        <v>11206.764285714286</v>
      </c>
      <c r="I69" s="41">
        <f t="shared" si="16"/>
        <v>15061.4</v>
      </c>
      <c r="J69" s="41">
        <f t="shared" si="16"/>
        <v>7781.8950000000004</v>
      </c>
      <c r="K69" s="41">
        <f t="shared" si="16"/>
        <v>7742.7900000000018</v>
      </c>
      <c r="L69" s="42">
        <f t="shared" si="16"/>
        <v>11977.691428571428</v>
      </c>
    </row>
    <row r="70" spans="1:12" x14ac:dyDescent="0.25">
      <c r="A70" s="78">
        <v>36</v>
      </c>
      <c r="B70" s="79">
        <f t="shared" ca="1" si="9"/>
        <v>45135</v>
      </c>
      <c r="C70" s="81"/>
      <c r="D70" s="109">
        <f t="shared" ref="D70:L85" si="17">D69</f>
        <v>74134.650704225351</v>
      </c>
      <c r="E70" s="41">
        <f t="shared" si="17"/>
        <v>67995.774000000005</v>
      </c>
      <c r="F70" s="41">
        <f t="shared" si="17"/>
        <v>59207.20457142857</v>
      </c>
      <c r="G70" s="41">
        <f t="shared" si="17"/>
        <v>36619.039285714287</v>
      </c>
      <c r="H70" s="41">
        <f t="shared" si="17"/>
        <v>11206.764285714286</v>
      </c>
      <c r="I70" s="41">
        <f t="shared" si="17"/>
        <v>15061.4</v>
      </c>
      <c r="J70" s="41">
        <f t="shared" si="17"/>
        <v>7781.8950000000004</v>
      </c>
      <c r="K70" s="41">
        <f t="shared" si="17"/>
        <v>7742.7900000000018</v>
      </c>
      <c r="L70" s="41">
        <f t="shared" si="17"/>
        <v>11977.691428571428</v>
      </c>
    </row>
    <row r="71" spans="1:12" x14ac:dyDescent="0.25">
      <c r="A71" s="78">
        <v>37</v>
      </c>
      <c r="B71" s="79">
        <f t="shared" ca="1" si="9"/>
        <v>45166</v>
      </c>
      <c r="C71" s="81"/>
      <c r="D71" s="109">
        <f t="shared" si="17"/>
        <v>74134.650704225351</v>
      </c>
      <c r="E71" s="41">
        <f t="shared" si="17"/>
        <v>67995.774000000005</v>
      </c>
      <c r="F71" s="41">
        <f t="shared" si="17"/>
        <v>59207.20457142857</v>
      </c>
      <c r="G71" s="41">
        <f t="shared" si="17"/>
        <v>36619.039285714287</v>
      </c>
      <c r="H71" s="41">
        <f t="shared" si="17"/>
        <v>11206.764285714286</v>
      </c>
      <c r="I71" s="41">
        <f t="shared" si="17"/>
        <v>15061.4</v>
      </c>
      <c r="J71" s="41">
        <f t="shared" si="17"/>
        <v>7781.8950000000004</v>
      </c>
      <c r="K71" s="41">
        <f t="shared" si="17"/>
        <v>7742.7900000000018</v>
      </c>
      <c r="L71" s="41">
        <f t="shared" si="17"/>
        <v>11977.691428571428</v>
      </c>
    </row>
    <row r="72" spans="1:12" x14ac:dyDescent="0.25">
      <c r="A72" s="78">
        <v>38</v>
      </c>
      <c r="B72" s="79">
        <f t="shared" ca="1" si="9"/>
        <v>45197</v>
      </c>
      <c r="C72" s="81"/>
      <c r="D72" s="109">
        <f t="shared" si="17"/>
        <v>74134.650704225351</v>
      </c>
      <c r="E72" s="41">
        <f t="shared" si="17"/>
        <v>67995.774000000005</v>
      </c>
      <c r="F72" s="41">
        <f t="shared" si="17"/>
        <v>59207.20457142857</v>
      </c>
      <c r="G72" s="41">
        <f t="shared" si="17"/>
        <v>36619.039285714287</v>
      </c>
      <c r="H72" s="41">
        <f t="shared" si="17"/>
        <v>11206.764285714286</v>
      </c>
      <c r="I72" s="41">
        <f t="shared" si="17"/>
        <v>15061.4</v>
      </c>
      <c r="J72" s="41">
        <f t="shared" si="17"/>
        <v>7781.8950000000004</v>
      </c>
      <c r="K72" s="41">
        <f t="shared" si="17"/>
        <v>7742.7900000000018</v>
      </c>
      <c r="L72" s="41">
        <f t="shared" si="17"/>
        <v>11977.691428571428</v>
      </c>
    </row>
    <row r="73" spans="1:12" x14ac:dyDescent="0.25">
      <c r="A73" s="78">
        <v>39</v>
      </c>
      <c r="B73" s="79">
        <f t="shared" ca="1" si="9"/>
        <v>45227</v>
      </c>
      <c r="C73" s="81"/>
      <c r="D73" s="109">
        <f t="shared" si="17"/>
        <v>74134.650704225351</v>
      </c>
      <c r="E73" s="41">
        <f t="shared" si="17"/>
        <v>67995.774000000005</v>
      </c>
      <c r="F73" s="41">
        <f t="shared" si="17"/>
        <v>59207.20457142857</v>
      </c>
      <c r="G73" s="41">
        <f t="shared" si="17"/>
        <v>36619.039285714287</v>
      </c>
      <c r="H73" s="41">
        <f t="shared" si="17"/>
        <v>11206.764285714286</v>
      </c>
      <c r="I73" s="41">
        <f t="shared" si="17"/>
        <v>15061.4</v>
      </c>
      <c r="J73" s="41">
        <f t="shared" si="17"/>
        <v>7781.8950000000004</v>
      </c>
      <c r="K73" s="41">
        <f t="shared" si="17"/>
        <v>7742.7900000000018</v>
      </c>
      <c r="L73" s="41">
        <f t="shared" si="17"/>
        <v>11977.691428571428</v>
      </c>
    </row>
    <row r="74" spans="1:12" x14ac:dyDescent="0.25">
      <c r="A74" s="78">
        <v>40</v>
      </c>
      <c r="B74" s="79">
        <f t="shared" ca="1" si="9"/>
        <v>45258</v>
      </c>
      <c r="C74" s="81"/>
      <c r="D74" s="109">
        <f t="shared" si="17"/>
        <v>74134.650704225351</v>
      </c>
      <c r="E74" s="41">
        <f t="shared" si="17"/>
        <v>67995.774000000005</v>
      </c>
      <c r="F74" s="41">
        <f t="shared" si="17"/>
        <v>59207.20457142857</v>
      </c>
      <c r="G74" s="41">
        <f t="shared" si="17"/>
        <v>36619.039285714287</v>
      </c>
      <c r="H74" s="41">
        <f t="shared" si="17"/>
        <v>11206.764285714286</v>
      </c>
      <c r="I74" s="41">
        <f t="shared" si="17"/>
        <v>15061.4</v>
      </c>
      <c r="J74" s="41">
        <f t="shared" si="17"/>
        <v>7781.8950000000004</v>
      </c>
      <c r="K74" s="41">
        <f t="shared" si="17"/>
        <v>7742.7900000000018</v>
      </c>
      <c r="L74" s="41">
        <f t="shared" si="17"/>
        <v>11977.691428571428</v>
      </c>
    </row>
    <row r="75" spans="1:12" x14ac:dyDescent="0.25">
      <c r="A75" s="78">
        <v>41</v>
      </c>
      <c r="B75" s="79">
        <f t="shared" ca="1" si="9"/>
        <v>45288</v>
      </c>
      <c r="C75" s="81"/>
      <c r="D75" s="109">
        <f t="shared" si="17"/>
        <v>74134.650704225351</v>
      </c>
      <c r="E75" s="41">
        <f t="shared" si="17"/>
        <v>67995.774000000005</v>
      </c>
      <c r="F75" s="41">
        <f t="shared" si="17"/>
        <v>59207.20457142857</v>
      </c>
      <c r="G75" s="41">
        <f t="shared" si="17"/>
        <v>36619.039285714287</v>
      </c>
      <c r="H75" s="41">
        <f t="shared" si="17"/>
        <v>11206.764285714286</v>
      </c>
      <c r="I75" s="41">
        <f t="shared" si="17"/>
        <v>15061.4</v>
      </c>
      <c r="J75" s="41">
        <f t="shared" si="17"/>
        <v>7781.8950000000004</v>
      </c>
      <c r="K75" s="41">
        <f t="shared" si="17"/>
        <v>7742.7900000000018</v>
      </c>
      <c r="L75" s="41">
        <f t="shared" si="17"/>
        <v>11977.691428571428</v>
      </c>
    </row>
    <row r="76" spans="1:12" x14ac:dyDescent="0.25">
      <c r="A76" s="78">
        <v>42</v>
      </c>
      <c r="B76" s="79">
        <f t="shared" ca="1" si="9"/>
        <v>45319</v>
      </c>
      <c r="C76" s="81"/>
      <c r="D76" s="109">
        <f t="shared" si="17"/>
        <v>74134.650704225351</v>
      </c>
      <c r="E76" s="41">
        <f t="shared" si="17"/>
        <v>67995.774000000005</v>
      </c>
      <c r="F76" s="41">
        <f t="shared" si="17"/>
        <v>59207.20457142857</v>
      </c>
      <c r="G76" s="41">
        <f t="shared" si="17"/>
        <v>36619.039285714287</v>
      </c>
      <c r="H76" s="41">
        <f t="shared" si="17"/>
        <v>11206.764285714286</v>
      </c>
      <c r="I76" s="41">
        <f t="shared" si="17"/>
        <v>15061.4</v>
      </c>
      <c r="J76" s="41">
        <f t="shared" si="17"/>
        <v>7781.8950000000004</v>
      </c>
      <c r="K76" s="41">
        <f t="shared" si="17"/>
        <v>7742.7900000000018</v>
      </c>
      <c r="L76" s="41">
        <f t="shared" si="17"/>
        <v>11977.691428571428</v>
      </c>
    </row>
    <row r="77" spans="1:12" x14ac:dyDescent="0.25">
      <c r="A77" s="78">
        <v>43</v>
      </c>
      <c r="B77" s="79">
        <f t="shared" ca="1" si="9"/>
        <v>45350</v>
      </c>
      <c r="C77" s="81"/>
      <c r="D77" s="109">
        <f t="shared" si="17"/>
        <v>74134.650704225351</v>
      </c>
      <c r="E77" s="41">
        <f t="shared" si="17"/>
        <v>67995.774000000005</v>
      </c>
      <c r="F77" s="41">
        <f t="shared" si="17"/>
        <v>59207.20457142857</v>
      </c>
      <c r="G77" s="41">
        <f t="shared" si="17"/>
        <v>36619.039285714287</v>
      </c>
      <c r="H77" s="41">
        <f t="shared" si="17"/>
        <v>11206.764285714286</v>
      </c>
      <c r="I77" s="41">
        <f t="shared" si="17"/>
        <v>15061.4</v>
      </c>
      <c r="J77" s="41">
        <f t="shared" si="17"/>
        <v>7781.8950000000004</v>
      </c>
      <c r="K77" s="41">
        <f t="shared" si="17"/>
        <v>7742.7900000000018</v>
      </c>
      <c r="L77" s="41">
        <f t="shared" si="17"/>
        <v>11977.691428571428</v>
      </c>
    </row>
    <row r="78" spans="1:12" x14ac:dyDescent="0.25">
      <c r="A78" s="78">
        <v>44</v>
      </c>
      <c r="B78" s="79">
        <f t="shared" ca="1" si="9"/>
        <v>45379</v>
      </c>
      <c r="C78" s="81"/>
      <c r="D78" s="109">
        <f t="shared" si="17"/>
        <v>74134.650704225351</v>
      </c>
      <c r="E78" s="41">
        <f t="shared" si="17"/>
        <v>67995.774000000005</v>
      </c>
      <c r="F78" s="41">
        <f t="shared" si="17"/>
        <v>59207.20457142857</v>
      </c>
      <c r="G78" s="41">
        <f t="shared" si="17"/>
        <v>36619.039285714287</v>
      </c>
      <c r="H78" s="41">
        <f t="shared" si="17"/>
        <v>11206.764285714286</v>
      </c>
      <c r="I78" s="41">
        <f t="shared" si="17"/>
        <v>15061.4</v>
      </c>
      <c r="J78" s="41">
        <f t="shared" si="17"/>
        <v>7781.8950000000004</v>
      </c>
      <c r="K78" s="41">
        <f t="shared" si="17"/>
        <v>7742.7900000000018</v>
      </c>
      <c r="L78" s="41">
        <f t="shared" si="17"/>
        <v>11977.691428571428</v>
      </c>
    </row>
    <row r="79" spans="1:12" x14ac:dyDescent="0.25">
      <c r="A79" s="78">
        <v>45</v>
      </c>
      <c r="B79" s="79">
        <f t="shared" ca="1" si="9"/>
        <v>45410</v>
      </c>
      <c r="C79" s="81"/>
      <c r="D79" s="109">
        <f t="shared" si="17"/>
        <v>74134.650704225351</v>
      </c>
      <c r="E79" s="41">
        <f t="shared" si="17"/>
        <v>67995.774000000005</v>
      </c>
      <c r="F79" s="41">
        <f t="shared" si="17"/>
        <v>59207.20457142857</v>
      </c>
      <c r="G79" s="41">
        <f t="shared" si="17"/>
        <v>36619.039285714287</v>
      </c>
      <c r="H79" s="41">
        <f t="shared" si="17"/>
        <v>11206.764285714286</v>
      </c>
      <c r="I79" s="41">
        <f t="shared" si="17"/>
        <v>15061.4</v>
      </c>
      <c r="J79" s="41">
        <f t="shared" si="17"/>
        <v>7781.8950000000004</v>
      </c>
      <c r="K79" s="41">
        <f t="shared" si="17"/>
        <v>7742.7900000000018</v>
      </c>
      <c r="L79" s="41">
        <f t="shared" si="17"/>
        <v>11977.691428571428</v>
      </c>
    </row>
    <row r="80" spans="1:12" x14ac:dyDescent="0.25">
      <c r="A80" s="78">
        <v>46</v>
      </c>
      <c r="B80" s="79">
        <f t="shared" ca="1" si="9"/>
        <v>45440</v>
      </c>
      <c r="C80" s="81"/>
      <c r="D80" s="109">
        <f t="shared" si="17"/>
        <v>74134.650704225351</v>
      </c>
      <c r="E80" s="41">
        <f t="shared" si="17"/>
        <v>67995.774000000005</v>
      </c>
      <c r="F80" s="41">
        <f t="shared" si="17"/>
        <v>59207.20457142857</v>
      </c>
      <c r="G80" s="41">
        <f t="shared" si="17"/>
        <v>36619.039285714287</v>
      </c>
      <c r="H80" s="41">
        <f t="shared" si="17"/>
        <v>11206.764285714286</v>
      </c>
      <c r="I80" s="41">
        <f t="shared" si="17"/>
        <v>15061.4</v>
      </c>
      <c r="J80" s="41">
        <f t="shared" si="17"/>
        <v>7781.8950000000004</v>
      </c>
      <c r="K80" s="41">
        <f t="shared" si="17"/>
        <v>7742.7900000000018</v>
      </c>
      <c r="L80" s="41">
        <f t="shared" si="17"/>
        <v>11977.691428571428</v>
      </c>
    </row>
    <row r="81" spans="1:12" x14ac:dyDescent="0.25">
      <c r="A81" s="78">
        <v>47</v>
      </c>
      <c r="B81" s="79">
        <f t="shared" ca="1" si="9"/>
        <v>45471</v>
      </c>
      <c r="C81" s="81"/>
      <c r="D81" s="109">
        <f t="shared" si="17"/>
        <v>74134.650704225351</v>
      </c>
      <c r="E81" s="41">
        <f t="shared" si="17"/>
        <v>67995.774000000005</v>
      </c>
      <c r="F81" s="41">
        <f t="shared" si="17"/>
        <v>59207.20457142857</v>
      </c>
      <c r="G81" s="41">
        <f t="shared" si="17"/>
        <v>36619.039285714287</v>
      </c>
      <c r="H81" s="41">
        <f t="shared" si="17"/>
        <v>11206.764285714286</v>
      </c>
      <c r="I81" s="41">
        <f t="shared" si="17"/>
        <v>15061.4</v>
      </c>
      <c r="J81" s="41">
        <f t="shared" si="17"/>
        <v>7781.8950000000004</v>
      </c>
      <c r="K81" s="41">
        <f t="shared" si="17"/>
        <v>7742.7900000000018</v>
      </c>
      <c r="L81" s="41">
        <f t="shared" si="17"/>
        <v>11977.691428571428</v>
      </c>
    </row>
    <row r="82" spans="1:12" x14ac:dyDescent="0.25">
      <c r="A82" s="78">
        <v>48</v>
      </c>
      <c r="B82" s="79">
        <f t="shared" ca="1" si="9"/>
        <v>45501</v>
      </c>
      <c r="C82" s="81"/>
      <c r="D82" s="109">
        <f t="shared" si="17"/>
        <v>74134.650704225351</v>
      </c>
      <c r="E82" s="41">
        <f t="shared" si="17"/>
        <v>67995.774000000005</v>
      </c>
      <c r="F82" s="41">
        <f t="shared" si="17"/>
        <v>59207.20457142857</v>
      </c>
      <c r="G82" s="41">
        <f t="shared" si="17"/>
        <v>36619.039285714287</v>
      </c>
      <c r="H82" s="41">
        <f t="shared" si="17"/>
        <v>11206.764285714286</v>
      </c>
      <c r="I82" s="41">
        <f t="shared" si="17"/>
        <v>15061.4</v>
      </c>
      <c r="J82" s="41">
        <f t="shared" si="17"/>
        <v>7781.8950000000004</v>
      </c>
      <c r="K82" s="41">
        <f t="shared" si="17"/>
        <v>7742.7900000000018</v>
      </c>
      <c r="L82" s="41">
        <f t="shared" si="17"/>
        <v>11977.691428571428</v>
      </c>
    </row>
    <row r="83" spans="1:12" x14ac:dyDescent="0.25">
      <c r="A83" s="78">
        <v>49</v>
      </c>
      <c r="B83" s="79">
        <f t="shared" ca="1" si="9"/>
        <v>45532</v>
      </c>
      <c r="C83" s="81"/>
      <c r="D83" s="109">
        <f t="shared" si="17"/>
        <v>74134.650704225351</v>
      </c>
      <c r="E83" s="41">
        <f t="shared" si="17"/>
        <v>67995.774000000005</v>
      </c>
      <c r="F83" s="41">
        <f t="shared" si="17"/>
        <v>59207.20457142857</v>
      </c>
      <c r="G83" s="41">
        <f t="shared" si="17"/>
        <v>36619.039285714287</v>
      </c>
      <c r="H83" s="41">
        <f t="shared" si="17"/>
        <v>11206.764285714286</v>
      </c>
      <c r="I83" s="41">
        <f t="shared" si="17"/>
        <v>15061.4</v>
      </c>
      <c r="J83" s="41">
        <f t="shared" si="17"/>
        <v>7781.8950000000004</v>
      </c>
      <c r="K83" s="41">
        <f t="shared" si="17"/>
        <v>7742.7900000000018</v>
      </c>
      <c r="L83" s="41">
        <f t="shared" si="17"/>
        <v>11977.691428571428</v>
      </c>
    </row>
    <row r="84" spans="1:12" x14ac:dyDescent="0.25">
      <c r="A84" s="78">
        <v>50</v>
      </c>
      <c r="B84" s="79">
        <f t="shared" ca="1" si="9"/>
        <v>45563</v>
      </c>
      <c r="C84" s="81"/>
      <c r="D84" s="109">
        <f t="shared" si="17"/>
        <v>74134.650704225351</v>
      </c>
      <c r="E84" s="41">
        <f t="shared" si="17"/>
        <v>67995.774000000005</v>
      </c>
      <c r="F84" s="41">
        <f t="shared" si="17"/>
        <v>59207.20457142857</v>
      </c>
      <c r="G84" s="41">
        <f t="shared" si="17"/>
        <v>36619.039285714287</v>
      </c>
      <c r="H84" s="41">
        <f t="shared" si="17"/>
        <v>11206.764285714286</v>
      </c>
      <c r="I84" s="41">
        <f t="shared" si="17"/>
        <v>15061.4</v>
      </c>
      <c r="J84" s="41">
        <f t="shared" si="17"/>
        <v>7781.8950000000004</v>
      </c>
      <c r="K84" s="41">
        <f t="shared" si="17"/>
        <v>7742.7900000000018</v>
      </c>
      <c r="L84" s="41">
        <f t="shared" si="17"/>
        <v>11977.691428571428</v>
      </c>
    </row>
    <row r="85" spans="1:12" x14ac:dyDescent="0.25">
      <c r="A85" s="78">
        <v>51</v>
      </c>
      <c r="B85" s="79">
        <f t="shared" ca="1" si="9"/>
        <v>45593</v>
      </c>
      <c r="C85" s="81"/>
      <c r="D85" s="109">
        <f t="shared" si="17"/>
        <v>74134.650704225351</v>
      </c>
      <c r="E85" s="41">
        <f t="shared" si="17"/>
        <v>67995.774000000005</v>
      </c>
      <c r="F85" s="41">
        <f t="shared" si="17"/>
        <v>59207.20457142857</v>
      </c>
      <c r="G85" s="41">
        <f t="shared" si="17"/>
        <v>36619.039285714287</v>
      </c>
      <c r="H85" s="41">
        <f t="shared" si="17"/>
        <v>11206.764285714286</v>
      </c>
      <c r="I85" s="41">
        <f t="shared" si="17"/>
        <v>15061.4</v>
      </c>
      <c r="J85" s="41">
        <f t="shared" si="17"/>
        <v>7781.8950000000004</v>
      </c>
      <c r="K85" s="41">
        <f t="shared" si="17"/>
        <v>7742.7900000000018</v>
      </c>
      <c r="L85" s="41">
        <f t="shared" si="17"/>
        <v>11977.691428571428</v>
      </c>
    </row>
    <row r="86" spans="1:12" x14ac:dyDescent="0.25">
      <c r="A86" s="78">
        <v>52</v>
      </c>
      <c r="B86" s="79">
        <f t="shared" ca="1" si="9"/>
        <v>45624</v>
      </c>
      <c r="C86" s="81"/>
      <c r="D86" s="109">
        <f t="shared" ref="D86:L105" si="18">D85</f>
        <v>74134.650704225351</v>
      </c>
      <c r="E86" s="41">
        <f t="shared" si="18"/>
        <v>67995.774000000005</v>
      </c>
      <c r="F86" s="41">
        <f t="shared" si="18"/>
        <v>59207.20457142857</v>
      </c>
      <c r="G86" s="41">
        <f t="shared" si="18"/>
        <v>36619.039285714287</v>
      </c>
      <c r="H86" s="41">
        <f t="shared" si="18"/>
        <v>11206.764285714286</v>
      </c>
      <c r="I86" s="41">
        <f t="shared" si="18"/>
        <v>15061.4</v>
      </c>
      <c r="J86" s="41">
        <f t="shared" si="18"/>
        <v>7781.8950000000004</v>
      </c>
      <c r="K86" s="41">
        <f t="shared" si="18"/>
        <v>7742.7900000000018</v>
      </c>
      <c r="L86" s="41">
        <f>L85</f>
        <v>11977.691428571428</v>
      </c>
    </row>
    <row r="87" spans="1:12" x14ac:dyDescent="0.25">
      <c r="A87" s="78">
        <v>53</v>
      </c>
      <c r="B87" s="79">
        <f t="shared" ca="1" si="9"/>
        <v>45654</v>
      </c>
      <c r="C87" s="81"/>
      <c r="D87" s="109">
        <f t="shared" si="18"/>
        <v>74134.650704225351</v>
      </c>
      <c r="E87" s="41">
        <f t="shared" si="18"/>
        <v>67995.774000000005</v>
      </c>
      <c r="F87" s="41">
        <f t="shared" si="18"/>
        <v>59207.20457142857</v>
      </c>
      <c r="G87" s="41">
        <f t="shared" si="18"/>
        <v>36619.039285714287</v>
      </c>
      <c r="H87" s="41">
        <f t="shared" si="18"/>
        <v>11206.764285714286</v>
      </c>
      <c r="I87" s="41">
        <f t="shared" si="18"/>
        <v>15061.4</v>
      </c>
      <c r="J87" s="41">
        <f t="shared" ref="J87:K89" si="19">J85</f>
        <v>7781.8950000000004</v>
      </c>
      <c r="K87" s="41">
        <f t="shared" si="19"/>
        <v>7742.7900000000018</v>
      </c>
      <c r="L87" s="41">
        <f t="shared" ref="L87:L89" si="20">L86</f>
        <v>11977.691428571428</v>
      </c>
    </row>
    <row r="88" spans="1:12" x14ac:dyDescent="0.25">
      <c r="A88" s="78">
        <v>54</v>
      </c>
      <c r="B88" s="79">
        <f t="shared" ca="1" si="9"/>
        <v>45685</v>
      </c>
      <c r="C88" s="81"/>
      <c r="D88" s="109">
        <f t="shared" si="18"/>
        <v>74134.650704225351</v>
      </c>
      <c r="E88" s="41">
        <f t="shared" si="18"/>
        <v>67995.774000000005</v>
      </c>
      <c r="F88" s="41">
        <f t="shared" si="18"/>
        <v>59207.20457142857</v>
      </c>
      <c r="G88" s="41">
        <f t="shared" si="18"/>
        <v>36619.039285714287</v>
      </c>
      <c r="H88" s="41">
        <f t="shared" si="18"/>
        <v>11206.764285714286</v>
      </c>
      <c r="I88" s="41">
        <f t="shared" si="18"/>
        <v>15061.4</v>
      </c>
      <c r="J88" s="41">
        <f t="shared" si="19"/>
        <v>7781.8950000000004</v>
      </c>
      <c r="K88" s="41">
        <f t="shared" si="19"/>
        <v>7742.7900000000018</v>
      </c>
      <c r="L88" s="41">
        <f t="shared" si="20"/>
        <v>11977.691428571428</v>
      </c>
    </row>
    <row r="89" spans="1:12" x14ac:dyDescent="0.25">
      <c r="A89" s="78">
        <v>55</v>
      </c>
      <c r="B89" s="79">
        <f t="shared" ca="1" si="9"/>
        <v>45716</v>
      </c>
      <c r="C89" s="81"/>
      <c r="D89" s="109">
        <f t="shared" si="18"/>
        <v>74134.650704225351</v>
      </c>
      <c r="E89" s="41">
        <f t="shared" si="18"/>
        <v>67995.774000000005</v>
      </c>
      <c r="F89" s="41">
        <f t="shared" si="18"/>
        <v>59207.20457142857</v>
      </c>
      <c r="G89" s="41">
        <f t="shared" si="18"/>
        <v>36619.039285714287</v>
      </c>
      <c r="H89" s="41">
        <f t="shared" si="18"/>
        <v>11206.764285714286</v>
      </c>
      <c r="I89" s="41">
        <f t="shared" si="18"/>
        <v>15061.4</v>
      </c>
      <c r="J89" s="41">
        <f t="shared" si="19"/>
        <v>7781.8950000000004</v>
      </c>
      <c r="K89" s="41">
        <f t="shared" si="19"/>
        <v>7742.7900000000018</v>
      </c>
      <c r="L89" s="41">
        <f t="shared" si="20"/>
        <v>11977.691428571428</v>
      </c>
    </row>
    <row r="90" spans="1:12" x14ac:dyDescent="0.25">
      <c r="A90" s="78">
        <v>56</v>
      </c>
      <c r="B90" s="79">
        <f t="shared" ca="1" si="9"/>
        <v>45744</v>
      </c>
      <c r="C90" s="81"/>
      <c r="D90" s="82">
        <f t="shared" si="18"/>
        <v>74134.650704225351</v>
      </c>
      <c r="E90" s="41">
        <f t="shared" si="18"/>
        <v>67995.774000000005</v>
      </c>
      <c r="F90" s="41">
        <f t="shared" si="18"/>
        <v>59207.20457142857</v>
      </c>
      <c r="G90" s="41">
        <f t="shared" si="18"/>
        <v>36619.039285714287</v>
      </c>
      <c r="H90" s="41">
        <f t="shared" si="18"/>
        <v>11206.764285714286</v>
      </c>
      <c r="I90" s="41">
        <f t="shared" si="18"/>
        <v>15061.4</v>
      </c>
      <c r="J90" s="41">
        <f t="shared" si="18"/>
        <v>7781.8950000000004</v>
      </c>
      <c r="K90" s="41">
        <f t="shared" si="18"/>
        <v>7742.7900000000018</v>
      </c>
      <c r="L90" s="41">
        <f t="shared" si="18"/>
        <v>11977.691428571428</v>
      </c>
    </row>
    <row r="91" spans="1:12" x14ac:dyDescent="0.25">
      <c r="A91" s="78">
        <v>57</v>
      </c>
      <c r="B91" s="79">
        <f t="shared" ca="1" si="9"/>
        <v>45775</v>
      </c>
      <c r="C91" s="81"/>
      <c r="D91" s="109">
        <f t="shared" si="18"/>
        <v>74134.650704225351</v>
      </c>
      <c r="E91" s="41">
        <f t="shared" si="18"/>
        <v>67995.774000000005</v>
      </c>
      <c r="F91" s="41">
        <f t="shared" si="18"/>
        <v>59207.20457142857</v>
      </c>
      <c r="G91" s="41">
        <f t="shared" si="18"/>
        <v>36619.039285714287</v>
      </c>
      <c r="H91" s="41">
        <f t="shared" si="18"/>
        <v>11206.764285714286</v>
      </c>
      <c r="I91" s="41">
        <f t="shared" si="18"/>
        <v>15061.4</v>
      </c>
      <c r="J91" s="41">
        <f t="shared" si="18"/>
        <v>7781.8950000000004</v>
      </c>
      <c r="K91" s="41">
        <f t="shared" si="18"/>
        <v>7742.7900000000018</v>
      </c>
      <c r="L91" s="41">
        <f t="shared" si="18"/>
        <v>11977.691428571428</v>
      </c>
    </row>
    <row r="92" spans="1:12" x14ac:dyDescent="0.25">
      <c r="A92" s="78">
        <v>58</v>
      </c>
      <c r="B92" s="79">
        <f t="shared" ca="1" si="9"/>
        <v>45805</v>
      </c>
      <c r="C92" s="81"/>
      <c r="D92" s="109">
        <f t="shared" si="18"/>
        <v>74134.650704225351</v>
      </c>
      <c r="E92" s="41">
        <f t="shared" si="18"/>
        <v>67995.774000000005</v>
      </c>
      <c r="F92" s="41">
        <f t="shared" si="18"/>
        <v>59207.20457142857</v>
      </c>
      <c r="G92" s="41">
        <f t="shared" si="18"/>
        <v>36619.039285714287</v>
      </c>
      <c r="H92" s="41">
        <f t="shared" si="18"/>
        <v>11206.764285714286</v>
      </c>
      <c r="I92" s="41">
        <f t="shared" si="18"/>
        <v>15061.4</v>
      </c>
      <c r="J92" s="41">
        <f t="shared" si="18"/>
        <v>7781.8950000000004</v>
      </c>
      <c r="K92" s="41">
        <f t="shared" si="18"/>
        <v>7742.7900000000018</v>
      </c>
      <c r="L92" s="41">
        <f t="shared" si="18"/>
        <v>11977.691428571428</v>
      </c>
    </row>
    <row r="93" spans="1:12" x14ac:dyDescent="0.25">
      <c r="A93" s="78">
        <v>59</v>
      </c>
      <c r="B93" s="79">
        <f t="shared" ca="1" si="9"/>
        <v>45836</v>
      </c>
      <c r="C93" s="81"/>
      <c r="D93" s="109">
        <f t="shared" si="18"/>
        <v>74134.650704225351</v>
      </c>
      <c r="E93" s="41">
        <f t="shared" si="18"/>
        <v>67995.774000000005</v>
      </c>
      <c r="F93" s="41">
        <f t="shared" si="18"/>
        <v>59207.20457142857</v>
      </c>
      <c r="G93" s="41">
        <f t="shared" si="18"/>
        <v>36619.039285714287</v>
      </c>
      <c r="H93" s="41">
        <f t="shared" si="18"/>
        <v>11206.764285714286</v>
      </c>
      <c r="I93" s="41">
        <f t="shared" si="18"/>
        <v>15061.4</v>
      </c>
      <c r="J93" s="41">
        <f t="shared" si="18"/>
        <v>7781.8950000000004</v>
      </c>
      <c r="K93" s="41">
        <f t="shared" si="18"/>
        <v>7742.7900000000018</v>
      </c>
      <c r="L93" s="41">
        <f t="shared" si="18"/>
        <v>11977.691428571428</v>
      </c>
    </row>
    <row r="94" spans="1:12" x14ac:dyDescent="0.25">
      <c r="A94" s="78">
        <v>60</v>
      </c>
      <c r="B94" s="79">
        <f t="shared" ca="1" si="9"/>
        <v>45866</v>
      </c>
      <c r="C94" s="81"/>
      <c r="D94" s="109">
        <f t="shared" si="18"/>
        <v>74134.650704225351</v>
      </c>
      <c r="E94" s="41">
        <f t="shared" si="18"/>
        <v>67995.774000000005</v>
      </c>
      <c r="F94" s="41">
        <f t="shared" si="18"/>
        <v>59207.20457142857</v>
      </c>
      <c r="G94" s="41">
        <f t="shared" si="18"/>
        <v>36619.039285714287</v>
      </c>
      <c r="H94" s="41">
        <f t="shared" si="18"/>
        <v>11206.764285714286</v>
      </c>
      <c r="I94" s="41">
        <f t="shared" si="18"/>
        <v>15061.4</v>
      </c>
      <c r="J94" s="41">
        <f t="shared" si="18"/>
        <v>7781.8950000000004</v>
      </c>
      <c r="K94" s="41">
        <f t="shared" si="18"/>
        <v>7742.7900000000018</v>
      </c>
      <c r="L94" s="41">
        <f t="shared" si="18"/>
        <v>11977.691428571428</v>
      </c>
    </row>
    <row r="95" spans="1:12" x14ac:dyDescent="0.25">
      <c r="A95" s="78">
        <v>61</v>
      </c>
      <c r="B95" s="79">
        <f t="shared" ca="1" si="9"/>
        <v>45897</v>
      </c>
      <c r="C95" s="81"/>
      <c r="D95" s="109">
        <f t="shared" si="18"/>
        <v>74134.650704225351</v>
      </c>
      <c r="E95" s="41">
        <f t="shared" si="18"/>
        <v>67995.774000000005</v>
      </c>
      <c r="F95" s="41">
        <f t="shared" si="18"/>
        <v>59207.20457142857</v>
      </c>
      <c r="G95" s="41">
        <f t="shared" si="18"/>
        <v>36619.039285714287</v>
      </c>
      <c r="H95" s="41">
        <f t="shared" si="18"/>
        <v>11206.764285714286</v>
      </c>
      <c r="I95" s="41">
        <f t="shared" si="18"/>
        <v>15061.4</v>
      </c>
      <c r="J95" s="41">
        <f t="shared" si="18"/>
        <v>7781.8950000000004</v>
      </c>
      <c r="K95" s="41">
        <f t="shared" si="18"/>
        <v>7742.7900000000018</v>
      </c>
      <c r="L95" s="41">
        <f t="shared" si="18"/>
        <v>11977.691428571428</v>
      </c>
    </row>
    <row r="96" spans="1:12" x14ac:dyDescent="0.25">
      <c r="A96" s="78">
        <v>62</v>
      </c>
      <c r="B96" s="79">
        <f t="shared" ca="1" si="9"/>
        <v>45928</v>
      </c>
      <c r="C96" s="81"/>
      <c r="D96" s="109">
        <f t="shared" si="18"/>
        <v>74134.650704225351</v>
      </c>
      <c r="E96" s="41">
        <f t="shared" si="18"/>
        <v>67995.774000000005</v>
      </c>
      <c r="F96" s="41">
        <f t="shared" si="18"/>
        <v>59207.20457142857</v>
      </c>
      <c r="G96" s="41">
        <f t="shared" si="18"/>
        <v>36619.039285714287</v>
      </c>
      <c r="H96" s="41">
        <f t="shared" si="18"/>
        <v>11206.764285714286</v>
      </c>
      <c r="I96" s="41">
        <f t="shared" si="18"/>
        <v>15061.4</v>
      </c>
      <c r="J96" s="41">
        <f t="shared" si="18"/>
        <v>7781.8950000000004</v>
      </c>
      <c r="K96" s="41">
        <f t="shared" si="18"/>
        <v>7742.7900000000018</v>
      </c>
      <c r="L96" s="41">
        <f t="shared" si="18"/>
        <v>11977.691428571428</v>
      </c>
    </row>
    <row r="97" spans="1:12" x14ac:dyDescent="0.25">
      <c r="A97" s="78">
        <v>63</v>
      </c>
      <c r="B97" s="79">
        <f t="shared" ca="1" si="9"/>
        <v>45958</v>
      </c>
      <c r="C97" s="81"/>
      <c r="D97" s="109">
        <f>D96</f>
        <v>74134.650704225351</v>
      </c>
      <c r="E97" s="109">
        <f>E96</f>
        <v>67995.774000000005</v>
      </c>
      <c r="F97" s="109">
        <f>F96</f>
        <v>59207.20457142857</v>
      </c>
      <c r="G97" s="109">
        <f>G96</f>
        <v>36619.039285714287</v>
      </c>
      <c r="H97" s="109">
        <f>H96</f>
        <v>11206.764285714286</v>
      </c>
      <c r="I97" s="109">
        <f>I96</f>
        <v>15061.4</v>
      </c>
      <c r="J97" s="109">
        <f>J96</f>
        <v>7781.8950000000004</v>
      </c>
      <c r="K97" s="109">
        <f>K96</f>
        <v>7742.7900000000018</v>
      </c>
      <c r="L97" s="109">
        <f>L96</f>
        <v>11977.691428571428</v>
      </c>
    </row>
    <row r="98" spans="1:12" x14ac:dyDescent="0.25">
      <c r="A98" s="78">
        <v>64</v>
      </c>
      <c r="B98" s="79">
        <f t="shared" ca="1" si="9"/>
        <v>45989</v>
      </c>
      <c r="C98" s="81"/>
      <c r="D98" s="109">
        <f>D97</f>
        <v>74134.650704225351</v>
      </c>
      <c r="E98" s="109">
        <f>E97</f>
        <v>67995.774000000005</v>
      </c>
      <c r="F98" s="109">
        <f>F97</f>
        <v>59207.20457142857</v>
      </c>
      <c r="G98" s="109">
        <f>G97</f>
        <v>36619.039285714287</v>
      </c>
      <c r="H98" s="109">
        <f>H97</f>
        <v>11206.764285714286</v>
      </c>
      <c r="I98" s="109">
        <f>I97</f>
        <v>15061.4</v>
      </c>
      <c r="J98" s="109">
        <f>J97</f>
        <v>7781.8950000000004</v>
      </c>
      <c r="K98" s="109">
        <f>K97</f>
        <v>7742.7900000000018</v>
      </c>
      <c r="L98" s="109">
        <f>L97</f>
        <v>11977.691428571428</v>
      </c>
    </row>
    <row r="99" spans="1:12" x14ac:dyDescent="0.25">
      <c r="A99" s="78">
        <v>65</v>
      </c>
      <c r="B99" s="79">
        <f t="shared" ca="1" si="9"/>
        <v>46019</v>
      </c>
      <c r="C99" s="81"/>
      <c r="D99" s="109">
        <f>D98</f>
        <v>74134.650704225351</v>
      </c>
      <c r="E99" s="109">
        <f>E98</f>
        <v>67995.774000000005</v>
      </c>
      <c r="F99" s="109">
        <f>F98</f>
        <v>59207.20457142857</v>
      </c>
      <c r="G99" s="109">
        <f>G98</f>
        <v>36619.039285714287</v>
      </c>
      <c r="H99" s="109">
        <f>H98</f>
        <v>11206.764285714286</v>
      </c>
      <c r="I99" s="109">
        <f>I98</f>
        <v>15061.4</v>
      </c>
      <c r="J99" s="109">
        <f>J98</f>
        <v>7781.8950000000004</v>
      </c>
      <c r="K99" s="109">
        <f>K98</f>
        <v>7742.7900000000018</v>
      </c>
      <c r="L99" s="109">
        <f>L98</f>
        <v>11977.691428571428</v>
      </c>
    </row>
    <row r="100" spans="1:12" x14ac:dyDescent="0.25">
      <c r="A100" s="78">
        <v>66</v>
      </c>
      <c r="B100" s="79">
        <f t="shared" ca="1" si="9"/>
        <v>46050</v>
      </c>
      <c r="C100" s="81"/>
      <c r="D100" s="109">
        <f>D99</f>
        <v>74134.650704225351</v>
      </c>
      <c r="E100" s="109">
        <f>E99</f>
        <v>67995.774000000005</v>
      </c>
      <c r="F100" s="109">
        <f>F99</f>
        <v>59207.20457142857</v>
      </c>
      <c r="G100" s="109">
        <f>G99</f>
        <v>36619.039285714287</v>
      </c>
      <c r="H100" s="109">
        <f>H99</f>
        <v>11206.764285714286</v>
      </c>
      <c r="I100" s="109">
        <f>I99</f>
        <v>15061.4</v>
      </c>
      <c r="J100" s="109">
        <f>J99</f>
        <v>7781.8950000000004</v>
      </c>
      <c r="K100" s="109">
        <f>K99</f>
        <v>7742.7900000000018</v>
      </c>
      <c r="L100" s="109">
        <f>L99</f>
        <v>11977.691428571428</v>
      </c>
    </row>
    <row r="101" spans="1:12" x14ac:dyDescent="0.25">
      <c r="A101" s="78">
        <v>67</v>
      </c>
      <c r="B101" s="79">
        <f t="shared" ca="1" si="9"/>
        <v>46081</v>
      </c>
      <c r="C101" s="81"/>
      <c r="D101" s="109">
        <f>D100</f>
        <v>74134.650704225351</v>
      </c>
      <c r="E101" s="109">
        <f>E100</f>
        <v>67995.774000000005</v>
      </c>
      <c r="F101" s="109">
        <f>F100</f>
        <v>59207.20457142857</v>
      </c>
      <c r="G101" s="109">
        <f>G100</f>
        <v>36619.039285714287</v>
      </c>
      <c r="H101" s="109">
        <f>H100</f>
        <v>11206.764285714286</v>
      </c>
      <c r="I101" s="109">
        <f>I100</f>
        <v>15061.4</v>
      </c>
      <c r="J101" s="109">
        <f>J100</f>
        <v>7781.8950000000004</v>
      </c>
      <c r="K101" s="109">
        <f>K100</f>
        <v>7742.7900000000018</v>
      </c>
      <c r="L101" s="109">
        <f>L100</f>
        <v>11977.691428571428</v>
      </c>
    </row>
    <row r="102" spans="1:12" x14ac:dyDescent="0.25">
      <c r="A102" s="78">
        <v>68</v>
      </c>
      <c r="B102" s="79">
        <f t="shared" ca="1" si="9"/>
        <v>46109</v>
      </c>
      <c r="C102" s="81"/>
      <c r="D102" s="109">
        <f>D101</f>
        <v>74134.650704225351</v>
      </c>
      <c r="E102" s="109">
        <f>E101</f>
        <v>67995.774000000005</v>
      </c>
      <c r="F102" s="109">
        <f>F101</f>
        <v>59207.20457142857</v>
      </c>
      <c r="G102" s="109">
        <f>G101</f>
        <v>36619.039285714287</v>
      </c>
      <c r="H102" s="109">
        <f>H101</f>
        <v>11206.764285714286</v>
      </c>
      <c r="I102" s="109">
        <f>I101</f>
        <v>15061.4</v>
      </c>
      <c r="J102" s="109">
        <f>J101</f>
        <v>7781.8950000000004</v>
      </c>
      <c r="K102" s="109">
        <f>K101</f>
        <v>7742.7900000000018</v>
      </c>
      <c r="L102" s="109">
        <f>L101</f>
        <v>11977.691428571428</v>
      </c>
    </row>
    <row r="103" spans="1:12" x14ac:dyDescent="0.25">
      <c r="A103" s="78">
        <v>69</v>
      </c>
      <c r="B103" s="79">
        <f t="shared" ca="1" si="9"/>
        <v>46140</v>
      </c>
      <c r="C103" s="81"/>
      <c r="D103" s="109">
        <f t="shared" si="18"/>
        <v>74134.650704225351</v>
      </c>
      <c r="E103" s="109">
        <f t="shared" ref="E103:F103" si="21">E102</f>
        <v>67995.774000000005</v>
      </c>
      <c r="F103" s="109">
        <f t="shared" si="21"/>
        <v>59207.20457142857</v>
      </c>
      <c r="G103" s="109">
        <f t="shared" ref="G103:L103" si="22">G102</f>
        <v>36619.039285714287</v>
      </c>
      <c r="H103" s="109">
        <f t="shared" si="22"/>
        <v>11206.764285714286</v>
      </c>
      <c r="I103" s="109">
        <f t="shared" si="22"/>
        <v>15061.4</v>
      </c>
      <c r="J103" s="109">
        <f t="shared" si="22"/>
        <v>7781.8950000000004</v>
      </c>
      <c r="K103" s="109">
        <f t="shared" si="22"/>
        <v>7742.7900000000018</v>
      </c>
      <c r="L103" s="109">
        <f t="shared" si="22"/>
        <v>11977.691428571428</v>
      </c>
    </row>
    <row r="104" spans="1:12" x14ac:dyDescent="0.25">
      <c r="A104" s="78">
        <v>70</v>
      </c>
      <c r="B104" s="79">
        <f t="shared" ca="1" si="9"/>
        <v>46170</v>
      </c>
      <c r="C104" s="81"/>
      <c r="D104" s="109">
        <f t="shared" si="18"/>
        <v>74134.650704225351</v>
      </c>
      <c r="E104" s="109">
        <f t="shared" ref="E104:F104" si="23">E103</f>
        <v>67995.774000000005</v>
      </c>
      <c r="F104" s="109">
        <f t="shared" si="23"/>
        <v>59207.20457142857</v>
      </c>
      <c r="G104" s="109">
        <f t="shared" ref="G104:L104" si="24">G103</f>
        <v>36619.039285714287</v>
      </c>
      <c r="H104" s="109">
        <f t="shared" si="24"/>
        <v>11206.764285714286</v>
      </c>
      <c r="I104" s="109">
        <f t="shared" si="24"/>
        <v>15061.4</v>
      </c>
      <c r="J104" s="109">
        <f t="shared" si="24"/>
        <v>7781.8950000000004</v>
      </c>
      <c r="K104" s="109">
        <f t="shared" si="24"/>
        <v>7742.7900000000018</v>
      </c>
      <c r="L104" s="109">
        <f t="shared" si="24"/>
        <v>11977.691428571428</v>
      </c>
    </row>
    <row r="105" spans="1:12" x14ac:dyDescent="0.25">
      <c r="A105" s="78">
        <v>71</v>
      </c>
      <c r="B105" s="79">
        <f t="shared" ca="1" si="9"/>
        <v>46201</v>
      </c>
      <c r="C105" s="81"/>
      <c r="D105" s="109">
        <f t="shared" si="18"/>
        <v>74134.650704225351</v>
      </c>
      <c r="E105" s="109">
        <f t="shared" ref="E105:F105" si="25">E104</f>
        <v>67995.774000000005</v>
      </c>
      <c r="F105" s="109">
        <f t="shared" si="25"/>
        <v>59207.20457142857</v>
      </c>
      <c r="G105" s="109">
        <f t="shared" ref="G105" si="26">G104</f>
        <v>36619.039285714287</v>
      </c>
      <c r="H105" s="109">
        <f>H31</f>
        <v>4587016.5</v>
      </c>
      <c r="I105" s="109">
        <f>I31</f>
        <v>4317192</v>
      </c>
      <c r="J105" s="109">
        <f>J31</f>
        <v>4295606.04</v>
      </c>
      <c r="K105" s="109">
        <f>K31</f>
        <v>3739767.5700000003</v>
      </c>
      <c r="L105" s="109">
        <f>L31</f>
        <v>4533051.5999999996</v>
      </c>
    </row>
    <row r="106" spans="1:12" x14ac:dyDescent="0.25">
      <c r="A106" s="78"/>
      <c r="B106" s="79" t="s">
        <v>32</v>
      </c>
      <c r="C106" s="84">
        <v>50000</v>
      </c>
      <c r="D106" s="82"/>
      <c r="E106" s="41"/>
      <c r="F106" s="83"/>
      <c r="G106" s="83"/>
      <c r="H106" s="85"/>
      <c r="I106" s="84"/>
      <c r="J106" s="41"/>
      <c r="K106" s="86"/>
      <c r="L106" s="85"/>
    </row>
    <row r="107" spans="1:12" x14ac:dyDescent="0.25">
      <c r="A107" s="26"/>
      <c r="B107" s="87" t="s">
        <v>33</v>
      </c>
      <c r="C107" s="88">
        <f>SUM(C34:C106)</f>
        <v>4856841</v>
      </c>
      <c r="D107" s="89">
        <f>SUM(D34:D106)</f>
        <v>5288560.2000000058</v>
      </c>
      <c r="E107" s="90">
        <f>SUM(E34:E106)</f>
        <v>5288560.2000000086</v>
      </c>
      <c r="F107" s="91">
        <f>SUM(F34:F106)</f>
        <v>5180630.400000005</v>
      </c>
      <c r="G107" s="92">
        <f>SUM(G34:G106)</f>
        <v>5126665.5000000112</v>
      </c>
      <c r="H107" s="93">
        <f>SUM(H34:H106)</f>
        <v>5396489.9999999991</v>
      </c>
      <c r="I107" s="90">
        <f>SUM(I34:I106)</f>
        <v>5396490.0000000009</v>
      </c>
      <c r="J107" s="90">
        <f>SUM(J34:J106)</f>
        <v>5369507.5500000007</v>
      </c>
      <c r="K107" s="92">
        <f>SUM(K34:K106)</f>
        <v>5342525.1000000034</v>
      </c>
      <c r="L107" s="90">
        <f>SUM(L34:L106)</f>
        <v>5396490</v>
      </c>
    </row>
    <row r="108" spans="1:12" x14ac:dyDescent="0.25">
      <c r="A108" s="2"/>
      <c r="B108" s="94" t="s">
        <v>34</v>
      </c>
      <c r="C108" s="95"/>
      <c r="D108" s="95"/>
      <c r="E108" s="95"/>
      <c r="F108" s="96"/>
      <c r="L108" s="97"/>
    </row>
    <row r="109" spans="1:12" x14ac:dyDescent="0.25">
      <c r="L109" s="97"/>
    </row>
    <row r="110" spans="1:12" x14ac:dyDescent="0.25">
      <c r="L110" s="98"/>
    </row>
    <row r="111" spans="1:12" x14ac:dyDescent="0.25">
      <c r="L111" s="99"/>
    </row>
  </sheetData>
  <mergeCells count="7">
    <mergeCell ref="B33:K33"/>
    <mergeCell ref="B2:L2"/>
    <mergeCell ref="E4:G8"/>
    <mergeCell ref="L9:L10"/>
    <mergeCell ref="E10:G10"/>
    <mergeCell ref="H10:I10"/>
    <mergeCell ref="J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Noreen Tucker</cp:lastModifiedBy>
  <dcterms:created xsi:type="dcterms:W3CDTF">2020-07-28T03:22:34Z</dcterms:created>
  <dcterms:modified xsi:type="dcterms:W3CDTF">2020-07-28T03:44:10Z</dcterms:modified>
</cp:coreProperties>
</file>