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0bde5d197d855914/Desktop/4th Quarter 2020 Templates/4th Quarter 2020 Templates/"/>
    </mc:Choice>
  </mc:AlternateContent>
  <xr:revisionPtr revIDLastSave="106" documentId="8_{7B72850D-F0D7-4E17-A116-172E2841E7ED}" xr6:coauthVersionLast="45" xr6:coauthVersionMax="45" xr10:uidLastSave="{3D5646DE-F229-4FFA-B955-3E8961F1955F}"/>
  <bookViews>
    <workbookView xWindow="-108" yWindow="-108" windowWidth="23256" windowHeight="12576" activeTab="1" xr2:uid="{00000000-000D-0000-FFFF-FFFF00000000}"/>
  </bookViews>
  <sheets>
    <sheet name="Phase 1" sheetId="3" r:id="rId1"/>
    <sheet name="Phas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4" l="1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C34" i="4"/>
  <c r="B34" i="4"/>
  <c r="D22" i="4"/>
  <c r="E22" i="4" s="1"/>
  <c r="F22" i="4" s="1"/>
  <c r="H12" i="4"/>
  <c r="I12" i="4" s="1"/>
  <c r="I15" i="4" s="1"/>
  <c r="I18" i="4" s="1"/>
  <c r="C12" i="4"/>
  <c r="C3" i="4"/>
  <c r="D34" i="4" l="1"/>
  <c r="F34" i="4"/>
  <c r="G22" i="4"/>
  <c r="J12" i="4"/>
  <c r="C14" i="4"/>
  <c r="C15" i="4" s="1"/>
  <c r="D12" i="4"/>
  <c r="I16" i="4"/>
  <c r="I19" i="4" s="1"/>
  <c r="E34" i="4"/>
  <c r="H15" i="4"/>
  <c r="B80" i="3"/>
  <c r="B79" i="3"/>
  <c r="B78" i="3"/>
  <c r="B77" i="3"/>
  <c r="B76" i="3"/>
  <c r="B75" i="3"/>
  <c r="B74" i="3"/>
  <c r="B73" i="3"/>
  <c r="B72" i="3"/>
  <c r="I31" i="4" l="1"/>
  <c r="I103" i="4" s="1"/>
  <c r="I21" i="4"/>
  <c r="H16" i="4"/>
  <c r="H18" i="4"/>
  <c r="J14" i="4"/>
  <c r="J15" i="4" s="1"/>
  <c r="K12" i="4"/>
  <c r="L12" i="4" s="1"/>
  <c r="L15" i="4" s="1"/>
  <c r="G34" i="4"/>
  <c r="H22" i="4"/>
  <c r="D14" i="4"/>
  <c r="D15" i="4" s="1"/>
  <c r="E12" i="4"/>
  <c r="C18" i="4"/>
  <c r="C16" i="4"/>
  <c r="B88" i="3"/>
  <c r="B87" i="3"/>
  <c r="B86" i="3"/>
  <c r="B85" i="3"/>
  <c r="B84" i="3"/>
  <c r="B83" i="3"/>
  <c r="B82" i="3"/>
  <c r="B81" i="3"/>
  <c r="B71" i="3"/>
  <c r="B70" i="3"/>
  <c r="H19" i="4" l="1"/>
  <c r="H31" i="4" s="1"/>
  <c r="H103" i="4" s="1"/>
  <c r="C19" i="4"/>
  <c r="C21" i="4" s="1"/>
  <c r="C23" i="4" s="1"/>
  <c r="C25" i="4" s="1"/>
  <c r="C35" i="4" s="1"/>
  <c r="C105" i="4" s="1"/>
  <c r="L16" i="4"/>
  <c r="L18" i="4"/>
  <c r="D16" i="4"/>
  <c r="D18" i="4"/>
  <c r="D19" i="4" s="1"/>
  <c r="D21" i="4" s="1"/>
  <c r="D23" i="4" s="1"/>
  <c r="D25" i="4" s="1"/>
  <c r="D35" i="4" s="1"/>
  <c r="J18" i="4"/>
  <c r="J16" i="4"/>
  <c r="K14" i="4"/>
  <c r="K15" i="4" s="1"/>
  <c r="G12" i="4"/>
  <c r="F12" i="4"/>
  <c r="E14" i="4"/>
  <c r="E15" i="4" s="1"/>
  <c r="I22" i="4"/>
  <c r="H34" i="4"/>
  <c r="C3" i="3"/>
  <c r="D22" i="3"/>
  <c r="E22" i="3" s="1"/>
  <c r="F22" i="3" s="1"/>
  <c r="G22" i="3" s="1"/>
  <c r="H22" i="3" s="1"/>
  <c r="H21" i="4" l="1"/>
  <c r="H23" i="4" s="1"/>
  <c r="H25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L19" i="4"/>
  <c r="L31" i="4" s="1"/>
  <c r="L103" i="4" s="1"/>
  <c r="J19" i="4"/>
  <c r="J27" i="4"/>
  <c r="J29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31" i="4"/>
  <c r="J103" i="4" s="1"/>
  <c r="J21" i="4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E18" i="4"/>
  <c r="E16" i="4"/>
  <c r="I34" i="4"/>
  <c r="J22" i="4"/>
  <c r="F14" i="4"/>
  <c r="F15" i="4" s="1"/>
  <c r="G14" i="4"/>
  <c r="G15" i="4"/>
  <c r="K18" i="4"/>
  <c r="K16" i="4"/>
  <c r="I23" i="4"/>
  <c r="I25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22" i="3"/>
  <c r="J22" i="3" s="1"/>
  <c r="K22" i="3" s="1"/>
  <c r="B89" i="3"/>
  <c r="L21" i="4" l="1"/>
  <c r="H105" i="4"/>
  <c r="K19" i="4"/>
  <c r="K31" i="4" s="1"/>
  <c r="K103" i="4" s="1"/>
  <c r="E19" i="4"/>
  <c r="I105" i="4"/>
  <c r="E21" i="4"/>
  <c r="E23" i="4" s="1"/>
  <c r="E25" i="4" s="1"/>
  <c r="E35" i="4" s="1"/>
  <c r="E27" i="4"/>
  <c r="E29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F18" i="4"/>
  <c r="F16" i="4"/>
  <c r="K27" i="4"/>
  <c r="K29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21" i="4"/>
  <c r="J34" i="4"/>
  <c r="K22" i="4"/>
  <c r="G18" i="4"/>
  <c r="G16" i="4"/>
  <c r="D51" i="4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50" i="4"/>
  <c r="J23" i="4"/>
  <c r="J25" i="4" s="1"/>
  <c r="J35" i="4" s="1"/>
  <c r="D34" i="3"/>
  <c r="C34" i="3"/>
  <c r="F34" i="3"/>
  <c r="E34" i="3"/>
  <c r="C12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K34" i="3"/>
  <c r="J34" i="3"/>
  <c r="I34" i="3"/>
  <c r="H34" i="3"/>
  <c r="B34" i="3"/>
  <c r="H12" i="3"/>
  <c r="I12" i="3" s="1"/>
  <c r="D75" i="4" l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F19" i="4"/>
  <c r="G19" i="4"/>
  <c r="G21" i="4" s="1"/>
  <c r="G23" i="4" s="1"/>
  <c r="G25" i="4" s="1"/>
  <c r="G35" i="4" s="1"/>
  <c r="K34" i="4"/>
  <c r="L22" i="4"/>
  <c r="D52" i="4"/>
  <c r="K23" i="4"/>
  <c r="K25" i="4" s="1"/>
  <c r="K35" i="4" s="1"/>
  <c r="K105" i="4" s="1"/>
  <c r="F27" i="4"/>
  <c r="F29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21" i="4"/>
  <c r="F23" i="4" s="1"/>
  <c r="F25" i="4" s="1"/>
  <c r="F35" i="4" s="1"/>
  <c r="J105" i="4"/>
  <c r="E105" i="4"/>
  <c r="H15" i="3"/>
  <c r="H18" i="3" s="1"/>
  <c r="I15" i="3"/>
  <c r="J12" i="3"/>
  <c r="G27" i="4" l="1"/>
  <c r="G29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L34" i="4"/>
  <c r="L23" i="4"/>
  <c r="L25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F105" i="4"/>
  <c r="H16" i="3"/>
  <c r="H19" i="3" s="1"/>
  <c r="H31" i="3" s="1"/>
  <c r="H89" i="3" s="1"/>
  <c r="J14" i="3"/>
  <c r="J15" i="3" s="1"/>
  <c r="K12" i="3"/>
  <c r="I18" i="3"/>
  <c r="I16" i="3"/>
  <c r="G105" i="4" l="1"/>
  <c r="L105" i="4"/>
  <c r="I19" i="3"/>
  <c r="I31" i="3" s="1"/>
  <c r="I89" i="3" s="1"/>
  <c r="H21" i="3"/>
  <c r="H23" i="3" s="1"/>
  <c r="H25" i="3" s="1"/>
  <c r="H35" i="3" s="1"/>
  <c r="J16" i="3"/>
  <c r="J18" i="3"/>
  <c r="K14" i="3"/>
  <c r="K15" i="3" s="1"/>
  <c r="I21" i="3" l="1"/>
  <c r="I23" i="3" s="1"/>
  <c r="I25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H36" i="3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J19" i="3"/>
  <c r="J31" i="3" s="1"/>
  <c r="J89" i="3" s="1"/>
  <c r="K18" i="3"/>
  <c r="K16" i="3"/>
  <c r="J21" i="3" l="1"/>
  <c r="J23" i="3" s="1"/>
  <c r="J25" i="3" s="1"/>
  <c r="J35" i="3" s="1"/>
  <c r="H91" i="3"/>
  <c r="J27" i="3"/>
  <c r="J29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K19" i="3"/>
  <c r="K21" i="3" s="1"/>
  <c r="K23" i="3" s="1"/>
  <c r="K25" i="3" s="1"/>
  <c r="K35" i="3" s="1"/>
  <c r="K27" i="3" l="1"/>
  <c r="K29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31" i="3"/>
  <c r="K89" i="3" s="1"/>
  <c r="C14" i="3" l="1"/>
  <c r="C15" i="3" s="1"/>
  <c r="D12" i="3"/>
  <c r="J91" i="3" l="1"/>
  <c r="K91" i="3"/>
  <c r="C16" i="3"/>
  <c r="C18" i="3"/>
  <c r="D14" i="3"/>
  <c r="D15" i="3" s="1"/>
  <c r="E12" i="3"/>
  <c r="I91" i="3" l="1"/>
  <c r="G12" i="3"/>
  <c r="G14" i="3" s="1"/>
  <c r="F12" i="3"/>
  <c r="E14" i="3"/>
  <c r="E15" i="3" s="1"/>
  <c r="C19" i="3"/>
  <c r="C21" i="3" s="1"/>
  <c r="C23" i="3" s="1"/>
  <c r="C25" i="3" s="1"/>
  <c r="C35" i="3" s="1"/>
  <c r="C91" i="3" s="1"/>
  <c r="D18" i="3"/>
  <c r="D16" i="3"/>
  <c r="G15" i="3" l="1"/>
  <c r="G16" i="3" s="1"/>
  <c r="D19" i="3"/>
  <c r="D21" i="3" s="1"/>
  <c r="D23" i="3" s="1"/>
  <c r="D25" i="3" s="1"/>
  <c r="F14" i="3"/>
  <c r="F15" i="3" s="1"/>
  <c r="E16" i="3"/>
  <c r="E18" i="3"/>
  <c r="G18" i="3" l="1"/>
  <c r="G19" i="3" s="1"/>
  <c r="D35" i="3"/>
  <c r="F16" i="3"/>
  <c r="F18" i="3"/>
  <c r="E19" i="3"/>
  <c r="E27" i="3" s="1"/>
  <c r="E29" i="3" s="1"/>
  <c r="E36" i="3" s="1"/>
  <c r="D36" i="3" l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E37" i="3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21" i="3"/>
  <c r="E23" i="3" s="1"/>
  <c r="E25" i="3" s="1"/>
  <c r="E35" i="3" s="1"/>
  <c r="F19" i="3"/>
  <c r="G27" i="3"/>
  <c r="G29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21" i="3"/>
  <c r="G72" i="3" l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E72" i="3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F27" i="3"/>
  <c r="F29" i="3" s="1"/>
  <c r="F36" i="3" s="1"/>
  <c r="D50" i="3"/>
  <c r="D52" i="3" s="1"/>
  <c r="D51" i="3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F21" i="3"/>
  <c r="F23" i="3" s="1"/>
  <c r="F25" i="3" s="1"/>
  <c r="F35" i="3" s="1"/>
  <c r="D72" i="3" l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E91" i="3"/>
  <c r="F37" i="3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l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G23" i="3"/>
  <c r="G25" i="3" s="1"/>
  <c r="G35" i="3" s="1"/>
  <c r="G34" i="3"/>
  <c r="G91" i="3" l="1"/>
  <c r="D91" i="3" l="1"/>
  <c r="F91" i="3"/>
  <c r="D105" i="4"/>
</calcChain>
</file>

<file path=xl/sharedStrings.xml><?xml version="1.0" encoding="utf-8"?>
<sst xmlns="http://schemas.openxmlformats.org/spreadsheetml/2006/main" count="106" uniqueCount="62">
  <si>
    <t>Unit Number</t>
  </si>
  <si>
    <t>List Price</t>
  </si>
  <si>
    <t>Size (sqm)</t>
  </si>
  <si>
    <t>Unit Type</t>
  </si>
  <si>
    <t>View</t>
  </si>
  <si>
    <t>STANDARD PAYMENT TERMS</t>
  </si>
  <si>
    <t>LIST PRICE</t>
  </si>
  <si>
    <t>DISCOUNT</t>
  </si>
  <si>
    <t xml:space="preserve">DISCOUNT AMOUNT </t>
  </si>
  <si>
    <t>NET LIST PRICE</t>
  </si>
  <si>
    <t>OTHER CHARGES (6.5%)</t>
  </si>
  <si>
    <t>* OTHER CHARGES = (Registration Fees, Documentary Stamp Tax from BIR, Transfer Tax Fees from City Treasurer, Water &amp; Meralco Meter Installation, Handling Fees, Miscellaneous Fees)</t>
  </si>
  <si>
    <t>VAT (12%) (only if above 3,199,200)</t>
  </si>
  <si>
    <t>TOTAL CONTRACT PRICE</t>
  </si>
  <si>
    <t>DOWN PAYMENT %</t>
  </si>
  <si>
    <t>DOWN PAYMENT AMOUNT</t>
  </si>
  <si>
    <t>RESERVATION FEE</t>
  </si>
  <si>
    <t>NET DOWN PAYMENT</t>
  </si>
  <si>
    <t>DOWNPAYMENT TERM</t>
  </si>
  <si>
    <t>MONTHLY INVESTMENT</t>
  </si>
  <si>
    <t>BALANCE %</t>
  </si>
  <si>
    <t>BALANCE AMOUNT</t>
  </si>
  <si>
    <t>Retention Fee (upon turnover)</t>
  </si>
  <si>
    <t>TOTAL PROCEEDS</t>
  </si>
  <si>
    <t>*This document does not constitute nor form part of any contract and is for information purposes only.</t>
  </si>
  <si>
    <t>SPREAD DOWNPAYMENT</t>
  </si>
  <si>
    <t>EASY PAYMENT SCHEME</t>
  </si>
  <si>
    <t>Spot Cash</t>
  </si>
  <si>
    <t>SPOT CASH</t>
  </si>
  <si>
    <t>DEFERRED CASH</t>
  </si>
  <si>
    <t>SPOT DOWNPAYMENT</t>
  </si>
  <si>
    <t>RETENTION FEE</t>
  </si>
  <si>
    <t xml:space="preserve">Date </t>
  </si>
  <si>
    <t>Turnover</t>
  </si>
  <si>
    <t xml:space="preserve"> Please modify these fields only.</t>
  </si>
  <si>
    <t>COMPUTATION TEMPLATE FOR GOLD RESIDENCES</t>
  </si>
  <si>
    <t>Deferred Cash (100% in 54 mos.)</t>
  </si>
  <si>
    <t>10% Spot; 90% over 54 mos;</t>
  </si>
  <si>
    <t>4Q 2024</t>
  </si>
  <si>
    <t>20% Spot; 80% over 54 mos;</t>
  </si>
  <si>
    <t>50% Spot; 50% over 54 mos;</t>
  </si>
  <si>
    <t>15% over 54 mos; 85% Balance</t>
  </si>
  <si>
    <t>20% over 54 mos; 80% Balance</t>
  </si>
  <si>
    <t>10% Spot; 10% over 53 mos; 80% Balance</t>
  </si>
  <si>
    <t>20% Spot; 10% over 53 mos; 70% Balance</t>
  </si>
  <si>
    <t>GDR1B021232</t>
  </si>
  <si>
    <t>1 Bedroom</t>
  </si>
  <si>
    <t>West</t>
  </si>
  <si>
    <t>Deferred Cash (100% in 68 mos.)</t>
  </si>
  <si>
    <t>10% Spot; 90% over 68 mos;</t>
  </si>
  <si>
    <t>20% Spot; 80% over 68 mos;</t>
  </si>
  <si>
    <t>50% Spot; 50% over 68 mos;</t>
  </si>
  <si>
    <t>15% over 68 mos; 85% Balance</t>
  </si>
  <si>
    <t>20% over 68 mos; 80% Balance</t>
  </si>
  <si>
    <t>10% Spot; 10% over 67 mos; 80% Balance</t>
  </si>
  <si>
    <t>20% Spot; 10% over 67 mos; 70% Balance</t>
  </si>
  <si>
    <t>12% over 68 mos; 88% Balance</t>
  </si>
  <si>
    <t>PROMO TERM</t>
  </si>
  <si>
    <t>GDR1B06125</t>
  </si>
  <si>
    <t>1 Bedroom with Balcony</t>
  </si>
  <si>
    <t>4Q 2025</t>
  </si>
  <si>
    <t>North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</si>
</sst>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* #,##0.00\ ;* \(#,##0.00\);* \-??\ "/>
    <numFmt numFmtId="167" formatCode="[$Php-3409]* #,##0.00\ ;[$Php-3409]* \(#,##0.00\);[$Php-3409]* \-??\ "/>
    <numFmt numFmtId="168" formatCode="mmmm\ d&quot;, &quot;yyyy"/>
    <numFmt numFmtId="169" formatCode="&quot; &quot;[$Php-3409]* #,##0.00&quot; &quot;;&quot; &quot;[$Php-3409]* \(#,##0.00\);&quot; &quot;[$Php-3409]* &quot;-&quot;??&quot; &quot;"/>
    <numFmt numFmtId="170" formatCode="#,##0%"/>
    <numFmt numFmtId="171" formatCode="&quot; &quot;* #,##0.00&quot; &quot;;&quot; &quot;* \(#,##0.00\);&quot; &quot;* &quot;-&quot;??&quot; &quot;"/>
    <numFmt numFmtId="172" formatCode="[$-409]mmmm\ d\,\ yyyy;@"/>
    <numFmt numFmtId="173" formatCode="#,##0.00;&quot;-&quot;#,##0.0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 Rounded MT Bold"/>
      <family val="2"/>
    </font>
    <font>
      <sz val="11"/>
      <color theme="1"/>
      <name val="Arial Rounded MT Bold"/>
      <family val="2"/>
    </font>
    <font>
      <sz val="13"/>
      <color indexed="8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8"/>
      <name val="Arial Rounded MT Bold"/>
      <family val="2"/>
    </font>
    <font>
      <sz val="7"/>
      <color indexed="8"/>
      <name val="Arial Rounded MT Bold"/>
      <family val="2"/>
    </font>
    <font>
      <sz val="10"/>
      <color theme="1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i/>
      <sz val="7"/>
      <color indexed="8"/>
      <name val="Arial Rounded MT Bold"/>
      <family val="2"/>
    </font>
    <font>
      <sz val="10"/>
      <color theme="0"/>
      <name val="Arial Rounded MT Bold"/>
      <family val="2"/>
    </font>
    <font>
      <sz val="11"/>
      <color theme="0"/>
      <name val="Arial Rounded MT Bold"/>
      <family val="2"/>
    </font>
    <font>
      <sz val="18"/>
      <color rgb="FFFFFF00"/>
      <name val="Arial Rounded MT Bold"/>
      <family val="2"/>
    </font>
    <font>
      <sz val="11"/>
      <color rgb="FF0070C0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 style="thin">
        <color auto="1"/>
      </right>
      <top style="thin">
        <color indexed="55"/>
      </top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thin">
        <color auto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165" fontId="1" fillId="0" borderId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113">
    <xf numFmtId="0" fontId="0" fillId="0" borderId="0" xfId="0"/>
    <xf numFmtId="1" fontId="3" fillId="0" borderId="1" xfId="1" applyNumberFormat="1" applyFont="1" applyBorder="1" applyAlignment="1"/>
    <xf numFmtId="0" fontId="4" fillId="0" borderId="0" xfId="0" applyFont="1"/>
    <xf numFmtId="0" fontId="7" fillId="0" borderId="0" xfId="1" applyFont="1">
      <alignment vertical="top" wrapText="1"/>
    </xf>
    <xf numFmtId="1" fontId="3" fillId="0" borderId="2" xfId="1" applyNumberFormat="1" applyFont="1" applyBorder="1" applyAlignment="1"/>
    <xf numFmtId="1" fontId="3" fillId="0" borderId="8" xfId="1" applyNumberFormat="1" applyFont="1" applyBorder="1" applyAlignment="1"/>
    <xf numFmtId="0" fontId="3" fillId="2" borderId="3" xfId="1" applyFont="1" applyFill="1" applyBorder="1" applyAlignment="1"/>
    <xf numFmtId="4" fontId="3" fillId="4" borderId="6" xfId="0" applyNumberFormat="1" applyFont="1" applyFill="1" applyBorder="1"/>
    <xf numFmtId="4" fontId="3" fillId="4" borderId="3" xfId="0" applyNumberFormat="1" applyFont="1" applyFill="1" applyBorder="1"/>
    <xf numFmtId="4" fontId="3" fillId="0" borderId="9" xfId="1" applyNumberFormat="1" applyFont="1" applyBorder="1" applyAlignment="1"/>
    <xf numFmtId="4" fontId="3" fillId="0" borderId="19" xfId="1" applyNumberFormat="1" applyFont="1" applyBorder="1" applyAlignment="1"/>
    <xf numFmtId="9" fontId="3" fillId="4" borderId="6" xfId="0" applyNumberFormat="1" applyFont="1" applyFill="1" applyBorder="1"/>
    <xf numFmtId="170" fontId="3" fillId="0" borderId="3" xfId="0" applyNumberFormat="1" applyFont="1" applyBorder="1"/>
    <xf numFmtId="9" fontId="3" fillId="0" borderId="11" xfId="1" applyNumberFormat="1" applyFont="1" applyBorder="1" applyAlignment="1"/>
    <xf numFmtId="164" fontId="3" fillId="0" borderId="11" xfId="1" applyNumberFormat="1" applyFont="1" applyBorder="1" applyAlignment="1"/>
    <xf numFmtId="164" fontId="3" fillId="0" borderId="20" xfId="1" applyNumberFormat="1" applyFont="1" applyBorder="1" applyAlignment="1"/>
    <xf numFmtId="43" fontId="3" fillId="0" borderId="3" xfId="3" applyFont="1" applyBorder="1"/>
    <xf numFmtId="165" fontId="3" fillId="0" borderId="11" xfId="2" applyFont="1" applyBorder="1" applyAlignment="1"/>
    <xf numFmtId="165" fontId="3" fillId="0" borderId="20" xfId="2" applyFont="1" applyBorder="1" applyAlignment="1"/>
    <xf numFmtId="4" fontId="3" fillId="0" borderId="3" xfId="0" applyNumberFormat="1" applyFont="1" applyBorder="1"/>
    <xf numFmtId="4" fontId="3" fillId="0" borderId="11" xfId="1" applyNumberFormat="1" applyFont="1" applyBorder="1" applyAlignment="1"/>
    <xf numFmtId="4" fontId="3" fillId="0" borderId="20" xfId="1" applyNumberFormat="1" applyFont="1" applyBorder="1" applyAlignment="1"/>
    <xf numFmtId="0" fontId="8" fillId="2" borderId="3" xfId="1" applyFont="1" applyFill="1" applyBorder="1" applyAlignment="1"/>
    <xf numFmtId="1" fontId="3" fillId="4" borderId="6" xfId="0" applyNumberFormat="1" applyFont="1" applyFill="1" applyBorder="1"/>
    <xf numFmtId="1" fontId="3" fillId="0" borderId="3" xfId="0" applyNumberFormat="1" applyFont="1" applyBorder="1"/>
    <xf numFmtId="1" fontId="3" fillId="0" borderId="11" xfId="1" applyNumberFormat="1" applyFont="1" applyBorder="1" applyAlignment="1"/>
    <xf numFmtId="1" fontId="3" fillId="0" borderId="20" xfId="1" applyNumberFormat="1" applyFont="1" applyBorder="1" applyAlignment="1"/>
    <xf numFmtId="4" fontId="3" fillId="2" borderId="11" xfId="1" applyNumberFormat="1" applyFont="1" applyFill="1" applyBorder="1" applyAlignment="1"/>
    <xf numFmtId="4" fontId="3" fillId="2" borderId="20" xfId="1" applyNumberFormat="1" applyFont="1" applyFill="1" applyBorder="1" applyAlignment="1"/>
    <xf numFmtId="9" fontId="3" fillId="0" borderId="3" xfId="0" applyNumberFormat="1" applyFont="1" applyBorder="1"/>
    <xf numFmtId="9" fontId="3" fillId="0" borderId="20" xfId="1" applyNumberFormat="1" applyFont="1" applyBorder="1" applyAlignment="1"/>
    <xf numFmtId="3" fontId="3" fillId="0" borderId="3" xfId="0" applyNumberFormat="1" applyFont="1" applyBorder="1"/>
    <xf numFmtId="166" fontId="3" fillId="0" borderId="10" xfId="1" applyNumberFormat="1" applyFont="1" applyBorder="1" applyAlignment="1"/>
    <xf numFmtId="166" fontId="3" fillId="0" borderId="21" xfId="1" applyNumberFormat="1" applyFont="1" applyBorder="1" applyAlignment="1"/>
    <xf numFmtId="0" fontId="3" fillId="4" borderId="6" xfId="0" applyFont="1" applyFill="1" applyBorder="1"/>
    <xf numFmtId="0" fontId="3" fillId="0" borderId="3" xfId="0" applyFont="1" applyBorder="1"/>
    <xf numFmtId="0" fontId="3" fillId="0" borderId="11" xfId="1" applyFont="1" applyBorder="1" applyAlignment="1"/>
    <xf numFmtId="0" fontId="3" fillId="0" borderId="20" xfId="1" applyFont="1" applyBorder="1" applyAlignment="1"/>
    <xf numFmtId="171" fontId="3" fillId="0" borderId="3" xfId="0" applyNumberFormat="1" applyFont="1" applyBorder="1"/>
    <xf numFmtId="166" fontId="3" fillId="0" borderId="11" xfId="1" applyNumberFormat="1" applyFont="1" applyBorder="1" applyAlignment="1"/>
    <xf numFmtId="166" fontId="3" fillId="0" borderId="20" xfId="1" applyNumberFormat="1" applyFont="1" applyBorder="1" applyAlignment="1"/>
    <xf numFmtId="165" fontId="3" fillId="0" borderId="10" xfId="2" applyFont="1" applyBorder="1" applyAlignment="1"/>
    <xf numFmtId="165" fontId="3" fillId="0" borderId="21" xfId="2" applyFont="1" applyBorder="1" applyAlignment="1"/>
    <xf numFmtId="167" fontId="3" fillId="0" borderId="11" xfId="1" applyNumberFormat="1" applyFont="1" applyBorder="1" applyAlignment="1"/>
    <xf numFmtId="167" fontId="3" fillId="0" borderId="20" xfId="1" applyNumberFormat="1" applyFont="1" applyBorder="1" applyAlignment="1"/>
    <xf numFmtId="43" fontId="3" fillId="4" borderId="6" xfId="3" applyFont="1" applyFill="1" applyBorder="1"/>
    <xf numFmtId="0" fontId="3" fillId="0" borderId="8" xfId="1" applyFont="1" applyBorder="1" applyAlignment="1"/>
    <xf numFmtId="168" fontId="3" fillId="0" borderId="3" xfId="1" applyNumberFormat="1" applyFont="1" applyBorder="1" applyAlignment="1">
      <alignment horizontal="center"/>
    </xf>
    <xf numFmtId="43" fontId="3" fillId="4" borderId="3" xfId="3" applyFont="1" applyFill="1" applyBorder="1"/>
    <xf numFmtId="4" fontId="3" fillId="0" borderId="6" xfId="0" applyNumberFormat="1" applyFont="1" applyBorder="1"/>
    <xf numFmtId="169" fontId="3" fillId="0" borderId="6" xfId="0" applyNumberFormat="1" applyFont="1" applyBorder="1"/>
    <xf numFmtId="4" fontId="9" fillId="0" borderId="11" xfId="0" applyNumberFormat="1" applyFont="1" applyBorder="1"/>
    <xf numFmtId="4" fontId="3" fillId="0" borderId="6" xfId="1" applyNumberFormat="1" applyFont="1" applyBorder="1" applyAlignment="1"/>
    <xf numFmtId="4" fontId="3" fillId="0" borderId="3" xfId="1" applyNumberFormat="1" applyFont="1" applyBorder="1" applyAlignment="1"/>
    <xf numFmtId="4" fontId="3" fillId="0" borderId="12" xfId="1" applyNumberFormat="1" applyFont="1" applyBorder="1" applyAlignment="1"/>
    <xf numFmtId="43" fontId="9" fillId="0" borderId="11" xfId="3" applyFont="1" applyBorder="1"/>
    <xf numFmtId="4" fontId="3" fillId="0" borderId="0" xfId="1" applyNumberFormat="1" applyFont="1" applyAlignment="1"/>
    <xf numFmtId="4" fontId="3" fillId="0" borderId="27" xfId="1" applyNumberFormat="1" applyFont="1" applyBorder="1" applyAlignment="1"/>
    <xf numFmtId="0" fontId="4" fillId="0" borderId="11" xfId="0" applyFont="1" applyBorder="1"/>
    <xf numFmtId="0" fontId="3" fillId="0" borderId="3" xfId="1" applyFont="1" applyBorder="1" applyAlignment="1"/>
    <xf numFmtId="167" fontId="10" fillId="0" borderId="18" xfId="1" applyNumberFormat="1" applyFont="1" applyBorder="1" applyAlignment="1"/>
    <xf numFmtId="167" fontId="10" fillId="0" borderId="3" xfId="1" applyNumberFormat="1" applyFont="1" applyBorder="1" applyAlignment="1"/>
    <xf numFmtId="167" fontId="10" fillId="0" borderId="11" xfId="1" applyNumberFormat="1" applyFont="1" applyBorder="1" applyAlignment="1"/>
    <xf numFmtId="169" fontId="11" fillId="0" borderId="11" xfId="0" applyNumberFormat="1" applyFont="1" applyBorder="1"/>
    <xf numFmtId="167" fontId="11" fillId="0" borderId="11" xfId="0" applyNumberFormat="1" applyFont="1" applyBorder="1"/>
    <xf numFmtId="167" fontId="10" fillId="0" borderId="20" xfId="1" applyNumberFormat="1" applyFont="1" applyBorder="1" applyAlignment="1"/>
    <xf numFmtId="0" fontId="12" fillId="0" borderId="13" xfId="1" applyFont="1" applyBorder="1" applyAlignment="1"/>
    <xf numFmtId="1" fontId="3" fillId="0" borderId="13" xfId="1" applyNumberFormat="1" applyFont="1" applyBorder="1" applyAlignment="1"/>
    <xf numFmtId="1" fontId="3" fillId="0" borderId="23" xfId="1" applyNumberFormat="1" applyFont="1" applyBorder="1" applyAlignment="1"/>
    <xf numFmtId="1" fontId="3" fillId="0" borderId="29" xfId="1" applyNumberFormat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4" fontId="3" fillId="0" borderId="29" xfId="1" applyNumberFormat="1" applyFont="1" applyBorder="1" applyAlignment="1">
      <alignment horizontal="center"/>
    </xf>
    <xf numFmtId="1" fontId="3" fillId="0" borderId="28" xfId="1" applyNumberFormat="1" applyFont="1" applyBorder="1" applyAlignment="1">
      <alignment horizontal="center"/>
    </xf>
    <xf numFmtId="173" fontId="3" fillId="4" borderId="6" xfId="0" applyNumberFormat="1" applyFont="1" applyFill="1" applyBorder="1"/>
    <xf numFmtId="173" fontId="3" fillId="0" borderId="3" xfId="0" applyNumberFormat="1" applyFont="1" applyBorder="1"/>
    <xf numFmtId="173" fontId="3" fillId="2" borderId="3" xfId="1" applyNumberFormat="1" applyFont="1" applyFill="1" applyBorder="1" applyAlignment="1"/>
    <xf numFmtId="173" fontId="3" fillId="2" borderId="12" xfId="1" applyNumberFormat="1" applyFont="1" applyFill="1" applyBorder="1" applyAlignment="1"/>
    <xf numFmtId="172" fontId="9" fillId="5" borderId="29" xfId="1" applyNumberFormat="1" applyFont="1" applyFill="1" applyBorder="1" applyAlignment="1">
      <alignment horizontal="center"/>
    </xf>
    <xf numFmtId="0" fontId="9" fillId="6" borderId="29" xfId="1" applyFont="1" applyFill="1" applyBorder="1" applyAlignment="1">
      <alignment horizontal="center"/>
    </xf>
    <xf numFmtId="4" fontId="9" fillId="6" borderId="29" xfId="1" applyNumberFormat="1" applyFont="1" applyFill="1" applyBorder="1" applyAlignment="1">
      <alignment horizontal="center"/>
    </xf>
    <xf numFmtId="1" fontId="9" fillId="6" borderId="28" xfId="1" applyNumberFormat="1" applyFont="1" applyFill="1" applyBorder="1" applyAlignment="1">
      <alignment horizontal="center"/>
    </xf>
    <xf numFmtId="0" fontId="14" fillId="7" borderId="26" xfId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7" borderId="22" xfId="1" applyFont="1" applyFill="1" applyBorder="1" applyAlignment="1">
      <alignment horizontal="center" vertical="center" wrapText="1"/>
    </xf>
    <xf numFmtId="0" fontId="14" fillId="7" borderId="7" xfId="1" applyFont="1" applyFill="1" applyBorder="1" applyAlignment="1">
      <alignment horizontal="center" vertical="center" wrapText="1"/>
    </xf>
    <xf numFmtId="1" fontId="13" fillId="9" borderId="25" xfId="1" applyNumberFormat="1" applyFont="1" applyFill="1" applyBorder="1" applyAlignment="1">
      <alignment wrapText="1"/>
    </xf>
    <xf numFmtId="0" fontId="16" fillId="9" borderId="15" xfId="0" applyFont="1" applyFill="1" applyBorder="1" applyAlignment="1">
      <alignment horizontal="center"/>
    </xf>
    <xf numFmtId="0" fontId="3" fillId="10" borderId="3" xfId="1" applyFont="1" applyFill="1" applyBorder="1" applyAlignment="1"/>
    <xf numFmtId="4" fontId="3" fillId="9" borderId="6" xfId="0" applyNumberFormat="1" applyFont="1" applyFill="1" applyBorder="1"/>
    <xf numFmtId="4" fontId="3" fillId="9" borderId="3" xfId="0" applyNumberFormat="1" applyFont="1" applyFill="1" applyBorder="1"/>
    <xf numFmtId="4" fontId="3" fillId="9" borderId="11" xfId="1" applyNumberFormat="1" applyFont="1" applyFill="1" applyBorder="1" applyAlignment="1"/>
    <xf numFmtId="4" fontId="3" fillId="9" borderId="20" xfId="1" applyNumberFormat="1" applyFont="1" applyFill="1" applyBorder="1" applyAlignment="1"/>
    <xf numFmtId="10" fontId="3" fillId="0" borderId="11" xfId="1" applyNumberFormat="1" applyFont="1" applyBorder="1" applyAlignment="1"/>
    <xf numFmtId="4" fontId="3" fillId="0" borderId="3" xfId="3" applyNumberFormat="1" applyFont="1" applyBorder="1"/>
    <xf numFmtId="4" fontId="9" fillId="0" borderId="11" xfId="3" applyNumberFormat="1" applyFont="1" applyBorder="1"/>
    <xf numFmtId="0" fontId="5" fillId="0" borderId="2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1" fontId="6" fillId="0" borderId="30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6" fillId="0" borderId="31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" fontId="15" fillId="8" borderId="32" xfId="1" applyNumberFormat="1" applyFont="1" applyFill="1" applyBorder="1" applyAlignment="1">
      <alignment horizontal="center" vertical="center"/>
    </xf>
    <xf numFmtId="1" fontId="15" fillId="8" borderId="33" xfId="1" applyNumberFormat="1" applyFont="1" applyFill="1" applyBorder="1" applyAlignment="1">
      <alignment horizontal="center" vertical="center"/>
    </xf>
    <xf numFmtId="1" fontId="15" fillId="8" borderId="34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/>
    <xf numFmtId="0" fontId="4" fillId="11" borderId="15" xfId="0" applyFont="1" applyFill="1" applyBorder="1" applyAlignment="1">
      <alignment horizontal="center"/>
    </xf>
    <xf numFmtId="39" fontId="3" fillId="0" borderId="3" xfId="3" applyNumberFormat="1" applyFont="1" applyBorder="1"/>
    <xf numFmtId="39" fontId="3" fillId="4" borderId="3" xfId="3" applyNumberFormat="1" applyFont="1" applyFill="1" applyBorder="1"/>
  </cellXfs>
  <cellStyles count="4">
    <cellStyle name="Comma" xfId="3" builtinId="3"/>
    <cellStyle name="Excel Built-in Comma" xfId="2" xr:uid="{00000000-0005-0000-0000-000001000000}"/>
    <cellStyle name="Excel Built-in Normal" xfId="1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EEE5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676901" y="61912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323850</xdr:colOff>
      <xdr:row>1</xdr:row>
      <xdr:rowOff>190500</xdr:rowOff>
    </xdr:from>
    <xdr:to>
      <xdr:col>1</xdr:col>
      <xdr:colOff>2257425</xdr:colOff>
      <xdr:row>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B80545-7AD8-4D86-A6D9-C0372056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71475"/>
          <a:ext cx="227647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7906FA89-C915-44E0-96C9-A1DCA2D9FA0D}"/>
            </a:ext>
          </a:extLst>
        </xdr:cNvPr>
        <xdr:cNvSpPr>
          <a:spLocks/>
        </xdr:cNvSpPr>
      </xdr:nvSpPr>
      <xdr:spPr bwMode="auto">
        <a:xfrm>
          <a:off x="5669281" y="62674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2</xdr:row>
      <xdr:rowOff>9525</xdr:rowOff>
    </xdr:from>
    <xdr:to>
      <xdr:col>2</xdr:col>
      <xdr:colOff>0</xdr:colOff>
      <xdr:row>9</xdr:row>
      <xdr:rowOff>37042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EBE56F-FE48-4196-B024-3481A4AF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00050"/>
          <a:ext cx="2257425" cy="1341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opLeftCell="A4" zoomScale="90" zoomScaleNormal="90" workbookViewId="0">
      <selection activeCell="A4" sqref="A1:XFD1048576"/>
    </sheetView>
  </sheetViews>
  <sheetFormatPr defaultColWidth="9.109375" defaultRowHeight="13.8" x14ac:dyDescent="0.25"/>
  <cols>
    <col min="1" max="1" width="5" style="2" customWidth="1"/>
    <col min="2" max="2" width="33" style="2" customWidth="1"/>
    <col min="3" max="4" width="22.33203125" style="2" customWidth="1"/>
    <col min="5" max="11" width="20.6640625" style="2" customWidth="1"/>
    <col min="12" max="16384" width="9.109375" style="2"/>
  </cols>
  <sheetData>
    <row r="1" spans="1:11" ht="14.4" x14ac:dyDescent="0.3">
      <c r="A1"/>
      <c r="B1"/>
      <c r="C1"/>
      <c r="D1"/>
      <c r="E1"/>
      <c r="F1"/>
      <c r="G1"/>
      <c r="H1"/>
      <c r="I1"/>
    </row>
    <row r="2" spans="1:11" ht="16.8" x14ac:dyDescent="0.3">
      <c r="A2" s="1"/>
      <c r="B2" s="96" t="s">
        <v>35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14.4" x14ac:dyDescent="0.3">
      <c r="A3" s="1"/>
      <c r="B3" s="106"/>
      <c r="C3" s="77">
        <f ca="1">NOW()</f>
        <v>44125.855460069448</v>
      </c>
      <c r="D3" s="69" t="s">
        <v>32</v>
      </c>
      <c r="E3"/>
      <c r="F3"/>
      <c r="G3"/>
      <c r="H3"/>
      <c r="I3"/>
    </row>
    <row r="4" spans="1:11" ht="15" customHeight="1" x14ac:dyDescent="0.25">
      <c r="A4" s="1"/>
      <c r="B4" s="107"/>
      <c r="C4" s="78" t="s">
        <v>45</v>
      </c>
      <c r="D4" s="70" t="s">
        <v>0</v>
      </c>
      <c r="E4" s="102" t="s">
        <v>34</v>
      </c>
      <c r="F4" s="103"/>
      <c r="G4" s="103"/>
      <c r="H4" s="3"/>
      <c r="I4" s="3"/>
    </row>
    <row r="5" spans="1:11" ht="15" customHeight="1" x14ac:dyDescent="0.25">
      <c r="A5" s="1"/>
      <c r="B5" s="107"/>
      <c r="C5" s="79">
        <v>6628000</v>
      </c>
      <c r="D5" s="71" t="s">
        <v>1</v>
      </c>
      <c r="E5" s="104"/>
      <c r="F5" s="105"/>
      <c r="G5" s="105"/>
      <c r="H5" s="3"/>
      <c r="I5" s="3"/>
    </row>
    <row r="6" spans="1:11" ht="15" customHeight="1" x14ac:dyDescent="0.25">
      <c r="A6" s="1"/>
      <c r="B6" s="107"/>
      <c r="C6" s="78">
        <v>25.42</v>
      </c>
      <c r="D6" s="70" t="s">
        <v>2</v>
      </c>
      <c r="E6" s="104"/>
      <c r="F6" s="105"/>
      <c r="G6" s="105"/>
      <c r="H6" s="3"/>
      <c r="I6" s="3"/>
    </row>
    <row r="7" spans="1:11" ht="15" customHeight="1" x14ac:dyDescent="0.25">
      <c r="A7" s="1"/>
      <c r="B7" s="107"/>
      <c r="C7" s="78" t="s">
        <v>46</v>
      </c>
      <c r="D7" s="70" t="s">
        <v>3</v>
      </c>
      <c r="E7" s="104"/>
      <c r="F7" s="105"/>
      <c r="G7" s="105"/>
      <c r="H7" s="3"/>
      <c r="I7" s="3"/>
    </row>
    <row r="8" spans="1:11" ht="15" customHeight="1" x14ac:dyDescent="0.25">
      <c r="A8" s="1"/>
      <c r="B8" s="107"/>
      <c r="C8" s="78" t="s">
        <v>47</v>
      </c>
      <c r="D8" s="70" t="s">
        <v>4</v>
      </c>
      <c r="E8" s="104"/>
      <c r="F8" s="105"/>
      <c r="G8" s="105"/>
      <c r="H8" s="3"/>
      <c r="I8" s="3"/>
    </row>
    <row r="9" spans="1:11" ht="14.4" thickBot="1" x14ac:dyDescent="0.3">
      <c r="A9" s="1"/>
      <c r="B9" s="108"/>
      <c r="C9" s="80" t="s">
        <v>38</v>
      </c>
      <c r="D9" s="72" t="s">
        <v>33</v>
      </c>
    </row>
    <row r="10" spans="1:11" ht="15" customHeight="1" thickBot="1" x14ac:dyDescent="0.3">
      <c r="A10" s="4"/>
      <c r="B10" s="86"/>
      <c r="C10" s="87" t="s">
        <v>28</v>
      </c>
      <c r="D10" s="87" t="s">
        <v>29</v>
      </c>
      <c r="E10" s="99" t="s">
        <v>30</v>
      </c>
      <c r="F10" s="101"/>
      <c r="G10" s="100"/>
      <c r="H10" s="99" t="s">
        <v>25</v>
      </c>
      <c r="I10" s="100"/>
      <c r="J10" s="99" t="s">
        <v>26</v>
      </c>
      <c r="K10" s="100"/>
    </row>
    <row r="11" spans="1:11" ht="41.4" x14ac:dyDescent="0.25">
      <c r="A11" s="1"/>
      <c r="B11" s="81" t="s">
        <v>5</v>
      </c>
      <c r="C11" s="82" t="s">
        <v>27</v>
      </c>
      <c r="D11" s="83" t="s">
        <v>36</v>
      </c>
      <c r="E11" s="84" t="s">
        <v>37</v>
      </c>
      <c r="F11" s="84" t="s">
        <v>39</v>
      </c>
      <c r="G11" s="84" t="s">
        <v>40</v>
      </c>
      <c r="H11" s="85" t="s">
        <v>41</v>
      </c>
      <c r="I11" s="85" t="s">
        <v>42</v>
      </c>
      <c r="J11" s="84" t="s">
        <v>43</v>
      </c>
      <c r="K11" s="84" t="s">
        <v>44</v>
      </c>
    </row>
    <row r="12" spans="1:11" x14ac:dyDescent="0.25">
      <c r="A12" s="5"/>
      <c r="B12" s="6" t="s">
        <v>6</v>
      </c>
      <c r="C12" s="7">
        <f>C5</f>
        <v>6628000</v>
      </c>
      <c r="D12" s="8">
        <f>C12</f>
        <v>6628000</v>
      </c>
      <c r="E12" s="9">
        <f>D12</f>
        <v>6628000</v>
      </c>
      <c r="F12" s="9">
        <f>E12</f>
        <v>6628000</v>
      </c>
      <c r="G12" s="9">
        <f>E12</f>
        <v>6628000</v>
      </c>
      <c r="H12" s="10">
        <f>C5</f>
        <v>6628000</v>
      </c>
      <c r="I12" s="9">
        <f>H12</f>
        <v>6628000</v>
      </c>
      <c r="J12" s="9">
        <f>I12</f>
        <v>6628000</v>
      </c>
      <c r="K12" s="9">
        <f>J12</f>
        <v>6628000</v>
      </c>
    </row>
    <row r="13" spans="1:11" x14ac:dyDescent="0.25">
      <c r="A13" s="5"/>
      <c r="B13" s="6" t="s">
        <v>7</v>
      </c>
      <c r="C13" s="11">
        <v>0.05</v>
      </c>
      <c r="D13" s="12">
        <v>0.01</v>
      </c>
      <c r="E13" s="13">
        <v>0.01</v>
      </c>
      <c r="F13" s="13">
        <v>0.02</v>
      </c>
      <c r="G13" s="14">
        <v>2.5000000000000001E-2</v>
      </c>
      <c r="H13" s="15"/>
      <c r="I13" s="14"/>
      <c r="J13" s="93">
        <v>2.5000000000000001E-3</v>
      </c>
      <c r="K13" s="14">
        <v>5.0000000000000001E-3</v>
      </c>
    </row>
    <row r="14" spans="1:11" x14ac:dyDescent="0.25">
      <c r="A14" s="5"/>
      <c r="B14" s="6" t="s">
        <v>8</v>
      </c>
      <c r="C14" s="7">
        <f>C12*C13</f>
        <v>331400</v>
      </c>
      <c r="D14" s="16">
        <f>D12*D13</f>
        <v>66280</v>
      </c>
      <c r="E14" s="17">
        <f>E12*E13</f>
        <v>66280</v>
      </c>
      <c r="F14" s="17">
        <f>F12*F13</f>
        <v>132560</v>
      </c>
      <c r="G14" s="17">
        <f>G12*G13</f>
        <v>165700</v>
      </c>
      <c r="H14" s="18"/>
      <c r="I14" s="17"/>
      <c r="J14" s="17">
        <f>J12*J13</f>
        <v>16570</v>
      </c>
      <c r="K14" s="17">
        <f>K12*K13</f>
        <v>33140</v>
      </c>
    </row>
    <row r="15" spans="1:11" x14ac:dyDescent="0.25">
      <c r="A15" s="5"/>
      <c r="B15" s="6" t="s">
        <v>9</v>
      </c>
      <c r="C15" s="7">
        <f>C12-C14</f>
        <v>6296600</v>
      </c>
      <c r="D15" s="19">
        <f>D12-D14</f>
        <v>6561720</v>
      </c>
      <c r="E15" s="20">
        <f t="shared" ref="E15:K15" si="0">E12-E14</f>
        <v>6561720</v>
      </c>
      <c r="F15" s="20">
        <f t="shared" si="0"/>
        <v>6495440</v>
      </c>
      <c r="G15" s="20">
        <f t="shared" si="0"/>
        <v>6462300</v>
      </c>
      <c r="H15" s="21">
        <f t="shared" si="0"/>
        <v>6628000</v>
      </c>
      <c r="I15" s="20">
        <f t="shared" si="0"/>
        <v>6628000</v>
      </c>
      <c r="J15" s="20">
        <f t="shared" si="0"/>
        <v>6611430</v>
      </c>
      <c r="K15" s="20">
        <f t="shared" si="0"/>
        <v>6594860</v>
      </c>
    </row>
    <row r="16" spans="1:11" x14ac:dyDescent="0.25">
      <c r="A16" s="5"/>
      <c r="B16" s="6" t="s">
        <v>10</v>
      </c>
      <c r="C16" s="7">
        <f>C15*0.065</f>
        <v>409279</v>
      </c>
      <c r="D16" s="19">
        <f>D15*0.065</f>
        <v>426511.8</v>
      </c>
      <c r="E16" s="20">
        <f t="shared" ref="E16:K16" si="1">E15*0.065</f>
        <v>426511.8</v>
      </c>
      <c r="F16" s="20">
        <f t="shared" si="1"/>
        <v>422203.60000000003</v>
      </c>
      <c r="G16" s="20">
        <f t="shared" si="1"/>
        <v>420049.5</v>
      </c>
      <c r="H16" s="21">
        <f t="shared" si="1"/>
        <v>430820</v>
      </c>
      <c r="I16" s="20">
        <f t="shared" si="1"/>
        <v>430820</v>
      </c>
      <c r="J16" s="20">
        <f t="shared" si="1"/>
        <v>429742.95</v>
      </c>
      <c r="K16" s="20">
        <f t="shared" si="1"/>
        <v>428665.9</v>
      </c>
    </row>
    <row r="17" spans="1:11" x14ac:dyDescent="0.25">
      <c r="A17" s="5"/>
      <c r="B17" s="22" t="s">
        <v>11</v>
      </c>
      <c r="C17" s="23"/>
      <c r="D17" s="24"/>
      <c r="E17" s="25"/>
      <c r="F17" s="25"/>
      <c r="G17" s="25"/>
      <c r="H17" s="26"/>
      <c r="I17" s="25"/>
      <c r="J17" s="25"/>
      <c r="K17" s="25"/>
    </row>
    <row r="18" spans="1:11" x14ac:dyDescent="0.25">
      <c r="A18" s="5"/>
      <c r="B18" s="6" t="s">
        <v>12</v>
      </c>
      <c r="C18" s="7">
        <f>IF(C15&gt;3199200,C15*0.12,0)</f>
        <v>755592</v>
      </c>
      <c r="D18" s="8">
        <f>IF(D15&gt;3199200,D15*0.12,0)</f>
        <v>787406.4</v>
      </c>
      <c r="E18" s="27">
        <f t="shared" ref="E18:K18" si="2">IF(E15&gt;3199200,E15*0.12,0)</f>
        <v>787406.4</v>
      </c>
      <c r="F18" s="27">
        <f t="shared" si="2"/>
        <v>779452.79999999993</v>
      </c>
      <c r="G18" s="27">
        <f t="shared" si="2"/>
        <v>775476</v>
      </c>
      <c r="H18" s="28">
        <f t="shared" si="2"/>
        <v>795360</v>
      </c>
      <c r="I18" s="27">
        <f t="shared" si="2"/>
        <v>795360</v>
      </c>
      <c r="J18" s="27">
        <f t="shared" si="2"/>
        <v>793371.6</v>
      </c>
      <c r="K18" s="27">
        <f t="shared" si="2"/>
        <v>791383.2</v>
      </c>
    </row>
    <row r="19" spans="1:11" x14ac:dyDescent="0.25">
      <c r="A19" s="5"/>
      <c r="B19" s="88" t="s">
        <v>13</v>
      </c>
      <c r="C19" s="89">
        <f>C15+C16+C18</f>
        <v>7461471</v>
      </c>
      <c r="D19" s="90">
        <f>D15+D16+D18</f>
        <v>7775638.2000000002</v>
      </c>
      <c r="E19" s="91">
        <f t="shared" ref="E19:K19" si="3">E15+E16+E18</f>
        <v>7775638.2000000002</v>
      </c>
      <c r="F19" s="91">
        <f t="shared" si="3"/>
        <v>7697096.3999999994</v>
      </c>
      <c r="G19" s="91">
        <f t="shared" si="3"/>
        <v>7657825.5</v>
      </c>
      <c r="H19" s="92">
        <f t="shared" si="3"/>
        <v>7854180</v>
      </c>
      <c r="I19" s="91">
        <f t="shared" si="3"/>
        <v>7854180</v>
      </c>
      <c r="J19" s="91">
        <f t="shared" si="3"/>
        <v>7834544.5499999998</v>
      </c>
      <c r="K19" s="91">
        <f t="shared" si="3"/>
        <v>7814909.1000000006</v>
      </c>
    </row>
    <row r="20" spans="1:11" x14ac:dyDescent="0.25">
      <c r="A20" s="5"/>
      <c r="B20" s="6" t="s">
        <v>14</v>
      </c>
      <c r="C20" s="11">
        <v>1</v>
      </c>
      <c r="D20" s="29">
        <v>1</v>
      </c>
      <c r="E20" s="13">
        <v>0.1</v>
      </c>
      <c r="F20" s="13">
        <v>0.2</v>
      </c>
      <c r="G20" s="13">
        <v>0.5</v>
      </c>
      <c r="H20" s="30">
        <v>0.15</v>
      </c>
      <c r="I20" s="13">
        <v>0.2</v>
      </c>
      <c r="J20" s="13">
        <v>0.1</v>
      </c>
      <c r="K20" s="13">
        <v>0.2</v>
      </c>
    </row>
    <row r="21" spans="1:11" x14ac:dyDescent="0.25">
      <c r="A21" s="5"/>
      <c r="B21" s="6" t="s">
        <v>15</v>
      </c>
      <c r="C21" s="7">
        <f>C19*C20</f>
        <v>7461471</v>
      </c>
      <c r="D21" s="31">
        <f>D19*D20</f>
        <v>7775638.2000000002</v>
      </c>
      <c r="E21" s="32">
        <f t="shared" ref="E21:K21" si="4">E19*E20</f>
        <v>777563.82000000007</v>
      </c>
      <c r="F21" s="32">
        <f t="shared" si="4"/>
        <v>1539419.28</v>
      </c>
      <c r="G21" s="32">
        <f t="shared" si="4"/>
        <v>3828912.75</v>
      </c>
      <c r="H21" s="33">
        <f t="shared" si="4"/>
        <v>1178127</v>
      </c>
      <c r="I21" s="32">
        <f t="shared" si="4"/>
        <v>1570836</v>
      </c>
      <c r="J21" s="32">
        <f t="shared" si="4"/>
        <v>783454.45500000007</v>
      </c>
      <c r="K21" s="32">
        <f t="shared" si="4"/>
        <v>1562981.8200000003</v>
      </c>
    </row>
    <row r="22" spans="1:11" x14ac:dyDescent="0.25">
      <c r="A22" s="5"/>
      <c r="B22" s="6" t="s">
        <v>16</v>
      </c>
      <c r="C22" s="73">
        <v>25000</v>
      </c>
      <c r="D22" s="74">
        <f t="shared" ref="D22:K22" si="5">C22</f>
        <v>25000</v>
      </c>
      <c r="E22" s="75">
        <f t="shared" si="5"/>
        <v>25000</v>
      </c>
      <c r="F22" s="75">
        <f t="shared" si="5"/>
        <v>25000</v>
      </c>
      <c r="G22" s="75">
        <f t="shared" si="5"/>
        <v>25000</v>
      </c>
      <c r="H22" s="76">
        <f t="shared" si="5"/>
        <v>25000</v>
      </c>
      <c r="I22" s="75">
        <f>H22</f>
        <v>25000</v>
      </c>
      <c r="J22" s="75">
        <f t="shared" si="5"/>
        <v>25000</v>
      </c>
      <c r="K22" s="75">
        <f t="shared" si="5"/>
        <v>25000</v>
      </c>
    </row>
    <row r="23" spans="1:11" x14ac:dyDescent="0.25">
      <c r="A23" s="5"/>
      <c r="B23" s="6" t="s">
        <v>17</v>
      </c>
      <c r="C23" s="7">
        <f>C21-C22</f>
        <v>7436471</v>
      </c>
      <c r="D23" s="31">
        <f>D21-D22</f>
        <v>7750638.2000000002</v>
      </c>
      <c r="E23" s="32">
        <f t="shared" ref="E23:K23" si="6">E21-E22</f>
        <v>752563.82000000007</v>
      </c>
      <c r="F23" s="32">
        <f t="shared" si="6"/>
        <v>1514419.28</v>
      </c>
      <c r="G23" s="32">
        <f t="shared" si="6"/>
        <v>3803912.75</v>
      </c>
      <c r="H23" s="33">
        <f t="shared" si="6"/>
        <v>1153127</v>
      </c>
      <c r="I23" s="32">
        <f t="shared" si="6"/>
        <v>1545836</v>
      </c>
      <c r="J23" s="32">
        <f t="shared" si="6"/>
        <v>758454.45500000007</v>
      </c>
      <c r="K23" s="32">
        <f t="shared" si="6"/>
        <v>1537981.8200000003</v>
      </c>
    </row>
    <row r="24" spans="1:11" x14ac:dyDescent="0.25">
      <c r="A24" s="5"/>
      <c r="B24" s="6" t="s">
        <v>18</v>
      </c>
      <c r="C24" s="34">
        <v>1</v>
      </c>
      <c r="D24" s="35">
        <v>54</v>
      </c>
      <c r="E24" s="36">
        <v>1</v>
      </c>
      <c r="F24" s="36">
        <v>1</v>
      </c>
      <c r="G24" s="36">
        <v>1</v>
      </c>
      <c r="H24" s="37">
        <v>54</v>
      </c>
      <c r="I24" s="36">
        <v>54</v>
      </c>
      <c r="J24" s="36">
        <v>1</v>
      </c>
      <c r="K24" s="36">
        <v>1</v>
      </c>
    </row>
    <row r="25" spans="1:11" x14ac:dyDescent="0.25">
      <c r="A25" s="5"/>
      <c r="B25" s="6" t="s">
        <v>19</v>
      </c>
      <c r="C25" s="7">
        <f>C23/C24</f>
        <v>7436471</v>
      </c>
      <c r="D25" s="38">
        <f>D23/D24</f>
        <v>143530.33703703704</v>
      </c>
      <c r="E25" s="39">
        <f t="shared" ref="E25:K25" si="7">E23/E24</f>
        <v>752563.82000000007</v>
      </c>
      <c r="F25" s="39">
        <f t="shared" si="7"/>
        <v>1514419.28</v>
      </c>
      <c r="G25" s="39">
        <f t="shared" si="7"/>
        <v>3803912.75</v>
      </c>
      <c r="H25" s="40">
        <f t="shared" si="7"/>
        <v>21354.203703703704</v>
      </c>
      <c r="I25" s="39">
        <f t="shared" si="7"/>
        <v>28626.592592592591</v>
      </c>
      <c r="J25" s="39">
        <f t="shared" si="7"/>
        <v>758454.45500000007</v>
      </c>
      <c r="K25" s="39">
        <f t="shared" si="7"/>
        <v>1537981.8200000003</v>
      </c>
    </row>
    <row r="26" spans="1:11" x14ac:dyDescent="0.25">
      <c r="A26" s="5"/>
      <c r="B26" s="6" t="s">
        <v>14</v>
      </c>
      <c r="C26" s="11"/>
      <c r="D26" s="29"/>
      <c r="E26" s="13">
        <v>0.9</v>
      </c>
      <c r="F26" s="13">
        <v>0.8</v>
      </c>
      <c r="G26" s="13">
        <v>0.5</v>
      </c>
      <c r="H26" s="30"/>
      <c r="I26" s="13"/>
      <c r="J26" s="13">
        <v>0.1</v>
      </c>
      <c r="K26" s="13">
        <v>0.1</v>
      </c>
    </row>
    <row r="27" spans="1:11" x14ac:dyDescent="0.25">
      <c r="A27" s="5"/>
      <c r="B27" s="6" t="s">
        <v>15</v>
      </c>
      <c r="C27" s="7"/>
      <c r="D27" s="31"/>
      <c r="E27" s="41">
        <f>E19*E26</f>
        <v>6998074.3799999999</v>
      </c>
      <c r="F27" s="41">
        <f>F19*F26</f>
        <v>6157677.1200000001</v>
      </c>
      <c r="G27" s="41">
        <f>G19*G26</f>
        <v>3828912.75</v>
      </c>
      <c r="H27" s="42"/>
      <c r="I27" s="41"/>
      <c r="J27" s="41">
        <f>J19*J26</f>
        <v>783454.45500000007</v>
      </c>
      <c r="K27" s="41">
        <f>K19*K26</f>
        <v>781490.91000000015</v>
      </c>
    </row>
    <row r="28" spans="1:11" x14ac:dyDescent="0.25">
      <c r="A28" s="5"/>
      <c r="B28" s="6" t="s">
        <v>18</v>
      </c>
      <c r="C28" s="23"/>
      <c r="D28" s="24"/>
      <c r="E28" s="36">
        <v>54</v>
      </c>
      <c r="F28" s="36">
        <v>54</v>
      </c>
      <c r="G28" s="36">
        <v>54</v>
      </c>
      <c r="H28" s="37"/>
      <c r="I28" s="36"/>
      <c r="J28" s="36">
        <v>53</v>
      </c>
      <c r="K28" s="36">
        <v>53</v>
      </c>
    </row>
    <row r="29" spans="1:11" x14ac:dyDescent="0.25">
      <c r="A29" s="5"/>
      <c r="B29" s="6" t="s">
        <v>19</v>
      </c>
      <c r="C29" s="7"/>
      <c r="D29" s="38"/>
      <c r="E29" s="41">
        <f>E27/E28</f>
        <v>129593.97</v>
      </c>
      <c r="F29" s="41">
        <f>F27/F28</f>
        <v>114031.05777777778</v>
      </c>
      <c r="G29" s="41">
        <f>G27/G28</f>
        <v>70905.791666666672</v>
      </c>
      <c r="H29" s="42"/>
      <c r="I29" s="41"/>
      <c r="J29" s="41">
        <f>J27/J28</f>
        <v>14782.159528301889</v>
      </c>
      <c r="K29" s="41">
        <f>K27/K28</f>
        <v>14745.111509433966</v>
      </c>
    </row>
    <row r="30" spans="1:11" x14ac:dyDescent="0.25">
      <c r="A30" s="5"/>
      <c r="B30" s="6" t="s">
        <v>20</v>
      </c>
      <c r="C30" s="7"/>
      <c r="D30" s="38"/>
      <c r="E30" s="13"/>
      <c r="F30" s="13"/>
      <c r="G30" s="13"/>
      <c r="H30" s="30">
        <v>0.85</v>
      </c>
      <c r="I30" s="13">
        <v>0.8</v>
      </c>
      <c r="J30" s="13">
        <v>0.8</v>
      </c>
      <c r="K30" s="13">
        <v>0.7</v>
      </c>
    </row>
    <row r="31" spans="1:11" x14ac:dyDescent="0.25">
      <c r="A31" s="5"/>
      <c r="B31" s="6" t="s">
        <v>21</v>
      </c>
      <c r="C31" s="7"/>
      <c r="D31" s="31"/>
      <c r="E31" s="43"/>
      <c r="F31" s="43"/>
      <c r="G31" s="43"/>
      <c r="H31" s="44">
        <f>H19*H30</f>
        <v>6676053</v>
      </c>
      <c r="I31" s="43">
        <f>I19*I30</f>
        <v>6283344</v>
      </c>
      <c r="J31" s="43">
        <f>J19*J30</f>
        <v>6267635.6400000006</v>
      </c>
      <c r="K31" s="43">
        <f>K19*K30</f>
        <v>5470436.3700000001</v>
      </c>
    </row>
    <row r="32" spans="1:11" x14ac:dyDescent="0.25">
      <c r="A32" s="5"/>
      <c r="B32" s="6" t="s">
        <v>22</v>
      </c>
      <c r="C32" s="45">
        <v>50000</v>
      </c>
      <c r="D32" s="24"/>
      <c r="E32" s="25"/>
      <c r="F32" s="25"/>
      <c r="G32" s="25"/>
      <c r="H32" s="26"/>
      <c r="I32" s="25"/>
      <c r="J32" s="25"/>
      <c r="K32" s="25"/>
    </row>
    <row r="33" spans="1:11" x14ac:dyDescent="0.25">
      <c r="A33" s="4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1:11" x14ac:dyDescent="0.25">
      <c r="A34" s="46">
        <v>0</v>
      </c>
      <c r="B34" s="47">
        <f t="shared" ref="B34:B68" ca="1" si="8">EDATE(NOW(),A34)</f>
        <v>44125</v>
      </c>
      <c r="C34" s="45">
        <f t="shared" ref="C34:K34" si="9">C22</f>
        <v>25000</v>
      </c>
      <c r="D34" s="16">
        <f t="shared" si="9"/>
        <v>25000</v>
      </c>
      <c r="E34" s="20">
        <f t="shared" si="9"/>
        <v>25000</v>
      </c>
      <c r="F34" s="20">
        <f t="shared" si="9"/>
        <v>25000</v>
      </c>
      <c r="G34" s="20">
        <f t="shared" si="9"/>
        <v>25000</v>
      </c>
      <c r="H34" s="21">
        <f t="shared" si="9"/>
        <v>25000</v>
      </c>
      <c r="I34" s="20">
        <f t="shared" si="9"/>
        <v>25000</v>
      </c>
      <c r="J34" s="20">
        <f t="shared" si="9"/>
        <v>25000</v>
      </c>
      <c r="K34" s="20">
        <f t="shared" si="9"/>
        <v>25000</v>
      </c>
    </row>
    <row r="35" spans="1:11" x14ac:dyDescent="0.25">
      <c r="A35" s="46">
        <v>1</v>
      </c>
      <c r="B35" s="47">
        <f t="shared" ca="1" si="8"/>
        <v>44156</v>
      </c>
      <c r="C35" s="45">
        <f>C25-C32</f>
        <v>7386471</v>
      </c>
      <c r="D35" s="16">
        <f t="shared" ref="D35:K35" si="10">D25</f>
        <v>143530.33703703704</v>
      </c>
      <c r="E35" s="20">
        <f t="shared" si="10"/>
        <v>752563.82000000007</v>
      </c>
      <c r="F35" s="20">
        <f t="shared" si="10"/>
        <v>1514419.28</v>
      </c>
      <c r="G35" s="20">
        <f t="shared" si="10"/>
        <v>3803912.75</v>
      </c>
      <c r="H35" s="21">
        <f t="shared" si="10"/>
        <v>21354.203703703704</v>
      </c>
      <c r="I35" s="20">
        <f t="shared" si="10"/>
        <v>28626.592592592591</v>
      </c>
      <c r="J35" s="20">
        <f t="shared" si="10"/>
        <v>758454.45500000007</v>
      </c>
      <c r="K35" s="20">
        <f t="shared" si="10"/>
        <v>1537981.8200000003</v>
      </c>
    </row>
    <row r="36" spans="1:11" x14ac:dyDescent="0.25">
      <c r="A36" s="46">
        <v>2</v>
      </c>
      <c r="B36" s="47">
        <f t="shared" ca="1" si="8"/>
        <v>44186</v>
      </c>
      <c r="C36" s="7"/>
      <c r="D36" s="16">
        <f>D35</f>
        <v>143530.33703703704</v>
      </c>
      <c r="E36" s="20">
        <f>E29</f>
        <v>129593.97</v>
      </c>
      <c r="F36" s="20">
        <f>F29</f>
        <v>114031.05777777778</v>
      </c>
      <c r="G36" s="20">
        <f>G29</f>
        <v>70905.791666666672</v>
      </c>
      <c r="H36" s="21">
        <f t="shared" ref="H36:K51" si="11">H35</f>
        <v>21354.203703703704</v>
      </c>
      <c r="I36" s="20">
        <f t="shared" si="11"/>
        <v>28626.592592592591</v>
      </c>
      <c r="J36" s="20">
        <f>J29</f>
        <v>14782.159528301889</v>
      </c>
      <c r="K36" s="20">
        <f>K29</f>
        <v>14745.111509433966</v>
      </c>
    </row>
    <row r="37" spans="1:11" x14ac:dyDescent="0.25">
      <c r="A37" s="46">
        <v>3</v>
      </c>
      <c r="B37" s="47">
        <f t="shared" ca="1" si="8"/>
        <v>44217</v>
      </c>
      <c r="C37" s="23"/>
      <c r="D37" s="48">
        <f>D36</f>
        <v>143530.33703703704</v>
      </c>
      <c r="E37" s="20">
        <f t="shared" ref="E37:G39" si="12">E36</f>
        <v>129593.97</v>
      </c>
      <c r="F37" s="20">
        <f t="shared" si="12"/>
        <v>114031.05777777778</v>
      </c>
      <c r="G37" s="20">
        <f t="shared" si="12"/>
        <v>70905.791666666672</v>
      </c>
      <c r="H37" s="21">
        <f t="shared" si="11"/>
        <v>21354.203703703704</v>
      </c>
      <c r="I37" s="20">
        <f t="shared" si="11"/>
        <v>28626.592592592591</v>
      </c>
      <c r="J37" s="20">
        <f t="shared" si="11"/>
        <v>14782.159528301889</v>
      </c>
      <c r="K37" s="20">
        <f t="shared" si="11"/>
        <v>14745.111509433966</v>
      </c>
    </row>
    <row r="38" spans="1:11" x14ac:dyDescent="0.25">
      <c r="A38" s="46">
        <v>4</v>
      </c>
      <c r="B38" s="47">
        <f t="shared" ca="1" si="8"/>
        <v>44248</v>
      </c>
      <c r="C38" s="49"/>
      <c r="D38" s="16">
        <f>D37</f>
        <v>143530.33703703704</v>
      </c>
      <c r="E38" s="20">
        <f t="shared" si="12"/>
        <v>129593.97</v>
      </c>
      <c r="F38" s="20">
        <f t="shared" si="12"/>
        <v>114031.05777777778</v>
      </c>
      <c r="G38" s="20">
        <f t="shared" si="12"/>
        <v>70905.791666666672</v>
      </c>
      <c r="H38" s="21">
        <f t="shared" si="11"/>
        <v>21354.203703703704</v>
      </c>
      <c r="I38" s="20">
        <f t="shared" si="11"/>
        <v>28626.592592592591</v>
      </c>
      <c r="J38" s="20">
        <f t="shared" si="11"/>
        <v>14782.159528301889</v>
      </c>
      <c r="K38" s="20">
        <f t="shared" si="11"/>
        <v>14745.111509433966</v>
      </c>
    </row>
    <row r="39" spans="1:11" x14ac:dyDescent="0.25">
      <c r="A39" s="46">
        <v>5</v>
      </c>
      <c r="B39" s="47">
        <f t="shared" ca="1" si="8"/>
        <v>44276</v>
      </c>
      <c r="C39" s="49"/>
      <c r="D39" s="16">
        <f>D38</f>
        <v>143530.33703703704</v>
      </c>
      <c r="E39" s="20">
        <f t="shared" si="12"/>
        <v>129593.97</v>
      </c>
      <c r="F39" s="20">
        <f t="shared" si="12"/>
        <v>114031.05777777778</v>
      </c>
      <c r="G39" s="20">
        <f t="shared" si="12"/>
        <v>70905.791666666672</v>
      </c>
      <c r="H39" s="21">
        <f t="shared" si="11"/>
        <v>21354.203703703704</v>
      </c>
      <c r="I39" s="20">
        <f t="shared" si="11"/>
        <v>28626.592592592591</v>
      </c>
      <c r="J39" s="20">
        <f t="shared" si="11"/>
        <v>14782.159528301889</v>
      </c>
      <c r="K39" s="20">
        <f t="shared" si="11"/>
        <v>14745.111509433966</v>
      </c>
    </row>
    <row r="40" spans="1:11" x14ac:dyDescent="0.25">
      <c r="A40" s="46">
        <v>6</v>
      </c>
      <c r="B40" s="47">
        <f t="shared" ca="1" si="8"/>
        <v>44307</v>
      </c>
      <c r="C40" s="49"/>
      <c r="D40" s="16">
        <f t="shared" ref="D40:G65" si="13">D39</f>
        <v>143530.33703703704</v>
      </c>
      <c r="E40" s="20">
        <f t="shared" si="13"/>
        <v>129593.97</v>
      </c>
      <c r="F40" s="20">
        <f t="shared" si="13"/>
        <v>114031.05777777778</v>
      </c>
      <c r="G40" s="20">
        <f t="shared" si="13"/>
        <v>70905.791666666672</v>
      </c>
      <c r="H40" s="21">
        <f t="shared" si="11"/>
        <v>21354.203703703704</v>
      </c>
      <c r="I40" s="20">
        <f t="shared" si="11"/>
        <v>28626.592592592591</v>
      </c>
      <c r="J40" s="20">
        <f t="shared" si="11"/>
        <v>14782.159528301889</v>
      </c>
      <c r="K40" s="20">
        <f t="shared" si="11"/>
        <v>14745.111509433966</v>
      </c>
    </row>
    <row r="41" spans="1:11" x14ac:dyDescent="0.25">
      <c r="A41" s="46">
        <v>7</v>
      </c>
      <c r="B41" s="47">
        <f t="shared" ca="1" si="8"/>
        <v>44337</v>
      </c>
      <c r="C41" s="49"/>
      <c r="D41" s="16">
        <f t="shared" si="13"/>
        <v>143530.33703703704</v>
      </c>
      <c r="E41" s="20">
        <f t="shared" si="13"/>
        <v>129593.97</v>
      </c>
      <c r="F41" s="20">
        <f t="shared" si="13"/>
        <v>114031.05777777778</v>
      </c>
      <c r="G41" s="20">
        <f t="shared" si="13"/>
        <v>70905.791666666672</v>
      </c>
      <c r="H41" s="21">
        <f t="shared" si="11"/>
        <v>21354.203703703704</v>
      </c>
      <c r="I41" s="20">
        <f t="shared" si="11"/>
        <v>28626.592592592591</v>
      </c>
      <c r="J41" s="20">
        <f t="shared" si="11"/>
        <v>14782.159528301889</v>
      </c>
      <c r="K41" s="20">
        <f t="shared" si="11"/>
        <v>14745.111509433966</v>
      </c>
    </row>
    <row r="42" spans="1:11" x14ac:dyDescent="0.25">
      <c r="A42" s="46">
        <v>8</v>
      </c>
      <c r="B42" s="47">
        <f t="shared" ca="1" si="8"/>
        <v>44368</v>
      </c>
      <c r="C42" s="49"/>
      <c r="D42" s="16">
        <f t="shared" si="13"/>
        <v>143530.33703703704</v>
      </c>
      <c r="E42" s="20">
        <f t="shared" si="13"/>
        <v>129593.97</v>
      </c>
      <c r="F42" s="20">
        <f t="shared" si="13"/>
        <v>114031.05777777778</v>
      </c>
      <c r="G42" s="20">
        <f t="shared" si="13"/>
        <v>70905.791666666672</v>
      </c>
      <c r="H42" s="21">
        <f t="shared" si="11"/>
        <v>21354.203703703704</v>
      </c>
      <c r="I42" s="20">
        <f t="shared" si="11"/>
        <v>28626.592592592591</v>
      </c>
      <c r="J42" s="20">
        <f t="shared" si="11"/>
        <v>14782.159528301889</v>
      </c>
      <c r="K42" s="20">
        <f t="shared" si="11"/>
        <v>14745.111509433966</v>
      </c>
    </row>
    <row r="43" spans="1:11" x14ac:dyDescent="0.25">
      <c r="A43" s="46">
        <v>9</v>
      </c>
      <c r="B43" s="47">
        <f t="shared" ca="1" si="8"/>
        <v>44398</v>
      </c>
      <c r="C43" s="49"/>
      <c r="D43" s="16">
        <f t="shared" si="13"/>
        <v>143530.33703703704</v>
      </c>
      <c r="E43" s="20">
        <f t="shared" si="13"/>
        <v>129593.97</v>
      </c>
      <c r="F43" s="20">
        <f t="shared" si="13"/>
        <v>114031.05777777778</v>
      </c>
      <c r="G43" s="20">
        <f t="shared" si="13"/>
        <v>70905.791666666672</v>
      </c>
      <c r="H43" s="21">
        <f t="shared" si="11"/>
        <v>21354.203703703704</v>
      </c>
      <c r="I43" s="20">
        <f t="shared" si="11"/>
        <v>28626.592592592591</v>
      </c>
      <c r="J43" s="20">
        <f t="shared" si="11"/>
        <v>14782.159528301889</v>
      </c>
      <c r="K43" s="20">
        <f t="shared" si="11"/>
        <v>14745.111509433966</v>
      </c>
    </row>
    <row r="44" spans="1:11" x14ac:dyDescent="0.25">
      <c r="A44" s="46">
        <v>10</v>
      </c>
      <c r="B44" s="47">
        <f t="shared" ca="1" si="8"/>
        <v>44429</v>
      </c>
      <c r="C44" s="49"/>
      <c r="D44" s="16">
        <f t="shared" si="13"/>
        <v>143530.33703703704</v>
      </c>
      <c r="E44" s="20">
        <f t="shared" si="13"/>
        <v>129593.97</v>
      </c>
      <c r="F44" s="20">
        <f t="shared" si="13"/>
        <v>114031.05777777778</v>
      </c>
      <c r="G44" s="20">
        <f t="shared" si="13"/>
        <v>70905.791666666672</v>
      </c>
      <c r="H44" s="21">
        <f t="shared" si="11"/>
        <v>21354.203703703704</v>
      </c>
      <c r="I44" s="20">
        <f t="shared" si="11"/>
        <v>28626.592592592591</v>
      </c>
      <c r="J44" s="20">
        <f t="shared" si="11"/>
        <v>14782.159528301889</v>
      </c>
      <c r="K44" s="20">
        <f t="shared" si="11"/>
        <v>14745.111509433966</v>
      </c>
    </row>
    <row r="45" spans="1:11" x14ac:dyDescent="0.25">
      <c r="A45" s="46">
        <v>11</v>
      </c>
      <c r="B45" s="47">
        <f t="shared" ca="1" si="8"/>
        <v>44460</v>
      </c>
      <c r="C45" s="49"/>
      <c r="D45" s="16">
        <f t="shared" si="13"/>
        <v>143530.33703703704</v>
      </c>
      <c r="E45" s="20">
        <f t="shared" si="13"/>
        <v>129593.97</v>
      </c>
      <c r="F45" s="20">
        <f t="shared" si="13"/>
        <v>114031.05777777778</v>
      </c>
      <c r="G45" s="20">
        <f t="shared" si="13"/>
        <v>70905.791666666672</v>
      </c>
      <c r="H45" s="21">
        <f t="shared" si="11"/>
        <v>21354.203703703704</v>
      </c>
      <c r="I45" s="20">
        <f t="shared" si="11"/>
        <v>28626.592592592591</v>
      </c>
      <c r="J45" s="20">
        <f t="shared" si="11"/>
        <v>14782.159528301889</v>
      </c>
      <c r="K45" s="20">
        <f t="shared" si="11"/>
        <v>14745.111509433966</v>
      </c>
    </row>
    <row r="46" spans="1:11" x14ac:dyDescent="0.25">
      <c r="A46" s="46">
        <v>12</v>
      </c>
      <c r="B46" s="47">
        <f t="shared" ca="1" si="8"/>
        <v>44490</v>
      </c>
      <c r="C46" s="49"/>
      <c r="D46" s="16">
        <f t="shared" si="13"/>
        <v>143530.33703703704</v>
      </c>
      <c r="E46" s="20">
        <f t="shared" si="13"/>
        <v>129593.97</v>
      </c>
      <c r="F46" s="20">
        <f t="shared" si="13"/>
        <v>114031.05777777778</v>
      </c>
      <c r="G46" s="20">
        <f t="shared" si="13"/>
        <v>70905.791666666672</v>
      </c>
      <c r="H46" s="21">
        <f t="shared" si="11"/>
        <v>21354.203703703704</v>
      </c>
      <c r="I46" s="20">
        <f t="shared" si="11"/>
        <v>28626.592592592591</v>
      </c>
      <c r="J46" s="20">
        <f t="shared" si="11"/>
        <v>14782.159528301889</v>
      </c>
      <c r="K46" s="20">
        <f t="shared" si="11"/>
        <v>14745.111509433966</v>
      </c>
    </row>
    <row r="47" spans="1:11" x14ac:dyDescent="0.25">
      <c r="A47" s="46">
        <v>13</v>
      </c>
      <c r="B47" s="47">
        <f t="shared" ca="1" si="8"/>
        <v>44521</v>
      </c>
      <c r="C47" s="49"/>
      <c r="D47" s="16">
        <f t="shared" si="13"/>
        <v>143530.33703703704</v>
      </c>
      <c r="E47" s="20">
        <f t="shared" si="13"/>
        <v>129593.97</v>
      </c>
      <c r="F47" s="20">
        <f t="shared" si="13"/>
        <v>114031.05777777778</v>
      </c>
      <c r="G47" s="20">
        <f t="shared" si="13"/>
        <v>70905.791666666672</v>
      </c>
      <c r="H47" s="21">
        <f t="shared" si="11"/>
        <v>21354.203703703704</v>
      </c>
      <c r="I47" s="20">
        <f t="shared" si="11"/>
        <v>28626.592592592591</v>
      </c>
      <c r="J47" s="20">
        <f t="shared" si="11"/>
        <v>14782.159528301889</v>
      </c>
      <c r="K47" s="20">
        <f t="shared" si="11"/>
        <v>14745.111509433966</v>
      </c>
    </row>
    <row r="48" spans="1:11" x14ac:dyDescent="0.25">
      <c r="A48" s="46">
        <v>14</v>
      </c>
      <c r="B48" s="47">
        <f t="shared" ca="1" si="8"/>
        <v>44551</v>
      </c>
      <c r="C48" s="49"/>
      <c r="D48" s="16">
        <f t="shared" si="13"/>
        <v>143530.33703703704</v>
      </c>
      <c r="E48" s="20">
        <f t="shared" si="13"/>
        <v>129593.97</v>
      </c>
      <c r="F48" s="20">
        <f t="shared" si="13"/>
        <v>114031.05777777778</v>
      </c>
      <c r="G48" s="20">
        <f t="shared" si="13"/>
        <v>70905.791666666672</v>
      </c>
      <c r="H48" s="21">
        <f t="shared" si="11"/>
        <v>21354.203703703704</v>
      </c>
      <c r="I48" s="20">
        <f t="shared" si="11"/>
        <v>28626.592592592591</v>
      </c>
      <c r="J48" s="20">
        <f t="shared" si="11"/>
        <v>14782.159528301889</v>
      </c>
      <c r="K48" s="20">
        <f t="shared" si="11"/>
        <v>14745.111509433966</v>
      </c>
    </row>
    <row r="49" spans="1:11" x14ac:dyDescent="0.25">
      <c r="A49" s="46">
        <v>15</v>
      </c>
      <c r="B49" s="47">
        <f t="shared" ca="1" si="8"/>
        <v>44582</v>
      </c>
      <c r="C49" s="49"/>
      <c r="D49" s="16">
        <f t="shared" si="13"/>
        <v>143530.33703703704</v>
      </c>
      <c r="E49" s="20">
        <f t="shared" si="13"/>
        <v>129593.97</v>
      </c>
      <c r="F49" s="20">
        <f t="shared" si="13"/>
        <v>114031.05777777778</v>
      </c>
      <c r="G49" s="20">
        <f t="shared" si="13"/>
        <v>70905.791666666672</v>
      </c>
      <c r="H49" s="21">
        <f t="shared" si="11"/>
        <v>21354.203703703704</v>
      </c>
      <c r="I49" s="20">
        <f t="shared" si="11"/>
        <v>28626.592592592591</v>
      </c>
      <c r="J49" s="20">
        <f t="shared" si="11"/>
        <v>14782.159528301889</v>
      </c>
      <c r="K49" s="20">
        <f t="shared" si="11"/>
        <v>14745.111509433966</v>
      </c>
    </row>
    <row r="50" spans="1:11" x14ac:dyDescent="0.25">
      <c r="A50" s="46">
        <v>16</v>
      </c>
      <c r="B50" s="47">
        <f t="shared" ca="1" si="8"/>
        <v>44613</v>
      </c>
      <c r="C50" s="49"/>
      <c r="D50" s="16">
        <f t="shared" si="13"/>
        <v>143530.33703703704</v>
      </c>
      <c r="E50" s="20">
        <f t="shared" si="13"/>
        <v>129593.97</v>
      </c>
      <c r="F50" s="20">
        <f t="shared" si="13"/>
        <v>114031.05777777778</v>
      </c>
      <c r="G50" s="20">
        <f t="shared" si="13"/>
        <v>70905.791666666672</v>
      </c>
      <c r="H50" s="21">
        <f t="shared" si="11"/>
        <v>21354.203703703704</v>
      </c>
      <c r="I50" s="20">
        <f t="shared" si="11"/>
        <v>28626.592592592591</v>
      </c>
      <c r="J50" s="20">
        <f t="shared" si="11"/>
        <v>14782.159528301889</v>
      </c>
      <c r="K50" s="20">
        <f t="shared" si="11"/>
        <v>14745.111509433966</v>
      </c>
    </row>
    <row r="51" spans="1:11" x14ac:dyDescent="0.25">
      <c r="A51" s="46">
        <v>17</v>
      </c>
      <c r="B51" s="47">
        <f t="shared" ca="1" si="8"/>
        <v>44641</v>
      </c>
      <c r="C51" s="49"/>
      <c r="D51" s="16">
        <f>D49</f>
        <v>143530.33703703704</v>
      </c>
      <c r="E51" s="20">
        <f t="shared" ref="E51:E69" si="14">E50</f>
        <v>129593.97</v>
      </c>
      <c r="F51" s="20">
        <f t="shared" si="13"/>
        <v>114031.05777777778</v>
      </c>
      <c r="G51" s="20">
        <f t="shared" si="13"/>
        <v>70905.791666666672</v>
      </c>
      <c r="H51" s="21">
        <f t="shared" si="11"/>
        <v>21354.203703703704</v>
      </c>
      <c r="I51" s="20">
        <f t="shared" si="11"/>
        <v>28626.592592592591</v>
      </c>
      <c r="J51" s="20">
        <f t="shared" si="11"/>
        <v>14782.159528301889</v>
      </c>
      <c r="K51" s="20">
        <f t="shared" si="11"/>
        <v>14745.111509433966</v>
      </c>
    </row>
    <row r="52" spans="1:11" x14ac:dyDescent="0.25">
      <c r="A52" s="46">
        <v>18</v>
      </c>
      <c r="B52" s="47">
        <f t="shared" ca="1" si="8"/>
        <v>44672</v>
      </c>
      <c r="C52" s="49"/>
      <c r="D52" s="16">
        <f>D50</f>
        <v>143530.33703703704</v>
      </c>
      <c r="E52" s="20">
        <f t="shared" si="14"/>
        <v>129593.97</v>
      </c>
      <c r="F52" s="20">
        <f t="shared" si="13"/>
        <v>114031.05777777778</v>
      </c>
      <c r="G52" s="20">
        <f t="shared" si="13"/>
        <v>70905.791666666672</v>
      </c>
      <c r="H52" s="21">
        <f t="shared" ref="H52:K67" si="15">H51</f>
        <v>21354.203703703704</v>
      </c>
      <c r="I52" s="20">
        <f t="shared" si="15"/>
        <v>28626.592592592591</v>
      </c>
      <c r="J52" s="20">
        <f t="shared" si="15"/>
        <v>14782.159528301889</v>
      </c>
      <c r="K52" s="20">
        <f t="shared" si="15"/>
        <v>14745.111509433966</v>
      </c>
    </row>
    <row r="53" spans="1:11" x14ac:dyDescent="0.25">
      <c r="A53" s="46">
        <v>19</v>
      </c>
      <c r="B53" s="47">
        <f t="shared" ca="1" si="8"/>
        <v>44702</v>
      </c>
      <c r="C53" s="49"/>
      <c r="D53" s="16">
        <f>D51</f>
        <v>143530.33703703704</v>
      </c>
      <c r="E53" s="20">
        <f t="shared" si="14"/>
        <v>129593.97</v>
      </c>
      <c r="F53" s="20">
        <f t="shared" si="13"/>
        <v>114031.05777777778</v>
      </c>
      <c r="G53" s="20">
        <f t="shared" si="13"/>
        <v>70905.791666666672</v>
      </c>
      <c r="H53" s="21">
        <f t="shared" si="15"/>
        <v>21354.203703703704</v>
      </c>
      <c r="I53" s="20">
        <f t="shared" si="15"/>
        <v>28626.592592592591</v>
      </c>
      <c r="J53" s="20">
        <f t="shared" si="15"/>
        <v>14782.159528301889</v>
      </c>
      <c r="K53" s="20">
        <f t="shared" si="15"/>
        <v>14745.111509433966</v>
      </c>
    </row>
    <row r="54" spans="1:11" x14ac:dyDescent="0.25">
      <c r="A54" s="46">
        <v>20</v>
      </c>
      <c r="B54" s="47">
        <f t="shared" ca="1" si="8"/>
        <v>44733</v>
      </c>
      <c r="C54" s="49"/>
      <c r="D54" s="16">
        <f t="shared" ref="D54:D69" si="16">D53</f>
        <v>143530.33703703704</v>
      </c>
      <c r="E54" s="20">
        <f t="shared" si="14"/>
        <v>129593.97</v>
      </c>
      <c r="F54" s="20">
        <f t="shared" si="13"/>
        <v>114031.05777777778</v>
      </c>
      <c r="G54" s="20">
        <f t="shared" si="13"/>
        <v>70905.791666666672</v>
      </c>
      <c r="H54" s="21">
        <f t="shared" si="15"/>
        <v>21354.203703703704</v>
      </c>
      <c r="I54" s="20">
        <f t="shared" si="15"/>
        <v>28626.592592592591</v>
      </c>
      <c r="J54" s="20">
        <f t="shared" si="15"/>
        <v>14782.159528301889</v>
      </c>
      <c r="K54" s="20">
        <f t="shared" si="15"/>
        <v>14745.111509433966</v>
      </c>
    </row>
    <row r="55" spans="1:11" x14ac:dyDescent="0.25">
      <c r="A55" s="46">
        <v>21</v>
      </c>
      <c r="B55" s="47">
        <f t="shared" ca="1" si="8"/>
        <v>44763</v>
      </c>
      <c r="C55" s="49"/>
      <c r="D55" s="16">
        <f t="shared" si="16"/>
        <v>143530.33703703704</v>
      </c>
      <c r="E55" s="20">
        <f t="shared" si="14"/>
        <v>129593.97</v>
      </c>
      <c r="F55" s="20">
        <f t="shared" si="13"/>
        <v>114031.05777777778</v>
      </c>
      <c r="G55" s="20">
        <f t="shared" si="13"/>
        <v>70905.791666666672</v>
      </c>
      <c r="H55" s="21">
        <f t="shared" si="15"/>
        <v>21354.203703703704</v>
      </c>
      <c r="I55" s="20">
        <f t="shared" si="15"/>
        <v>28626.592592592591</v>
      </c>
      <c r="J55" s="20">
        <f t="shared" si="15"/>
        <v>14782.159528301889</v>
      </c>
      <c r="K55" s="20">
        <f t="shared" si="15"/>
        <v>14745.111509433966</v>
      </c>
    </row>
    <row r="56" spans="1:11" x14ac:dyDescent="0.25">
      <c r="A56" s="46">
        <v>22</v>
      </c>
      <c r="B56" s="47">
        <f t="shared" ca="1" si="8"/>
        <v>44794</v>
      </c>
      <c r="C56" s="49"/>
      <c r="D56" s="16">
        <f t="shared" si="16"/>
        <v>143530.33703703704</v>
      </c>
      <c r="E56" s="20">
        <f t="shared" si="14"/>
        <v>129593.97</v>
      </c>
      <c r="F56" s="20">
        <f t="shared" si="13"/>
        <v>114031.05777777778</v>
      </c>
      <c r="G56" s="20">
        <f t="shared" si="13"/>
        <v>70905.791666666672</v>
      </c>
      <c r="H56" s="21">
        <f t="shared" si="15"/>
        <v>21354.203703703704</v>
      </c>
      <c r="I56" s="20">
        <f t="shared" si="15"/>
        <v>28626.592592592591</v>
      </c>
      <c r="J56" s="20">
        <f t="shared" si="15"/>
        <v>14782.159528301889</v>
      </c>
      <c r="K56" s="20">
        <f t="shared" si="15"/>
        <v>14745.111509433966</v>
      </c>
    </row>
    <row r="57" spans="1:11" x14ac:dyDescent="0.25">
      <c r="A57" s="46">
        <v>23</v>
      </c>
      <c r="B57" s="47">
        <f t="shared" ca="1" si="8"/>
        <v>44825</v>
      </c>
      <c r="C57" s="49"/>
      <c r="D57" s="16">
        <f t="shared" si="16"/>
        <v>143530.33703703704</v>
      </c>
      <c r="E57" s="20">
        <f t="shared" si="14"/>
        <v>129593.97</v>
      </c>
      <c r="F57" s="20">
        <f t="shared" si="13"/>
        <v>114031.05777777778</v>
      </c>
      <c r="G57" s="20">
        <f t="shared" si="13"/>
        <v>70905.791666666672</v>
      </c>
      <c r="H57" s="21">
        <f t="shared" si="15"/>
        <v>21354.203703703704</v>
      </c>
      <c r="I57" s="20">
        <f t="shared" si="15"/>
        <v>28626.592592592591</v>
      </c>
      <c r="J57" s="20">
        <f t="shared" si="15"/>
        <v>14782.159528301889</v>
      </c>
      <c r="K57" s="20">
        <f t="shared" si="15"/>
        <v>14745.111509433966</v>
      </c>
    </row>
    <row r="58" spans="1:11" x14ac:dyDescent="0.25">
      <c r="A58" s="46">
        <v>24</v>
      </c>
      <c r="B58" s="47">
        <f t="shared" ca="1" si="8"/>
        <v>44855</v>
      </c>
      <c r="C58" s="49"/>
      <c r="D58" s="16">
        <f t="shared" si="16"/>
        <v>143530.33703703704</v>
      </c>
      <c r="E58" s="20">
        <f t="shared" si="14"/>
        <v>129593.97</v>
      </c>
      <c r="F58" s="20">
        <f t="shared" si="13"/>
        <v>114031.05777777778</v>
      </c>
      <c r="G58" s="20">
        <f t="shared" si="13"/>
        <v>70905.791666666672</v>
      </c>
      <c r="H58" s="21">
        <f t="shared" si="15"/>
        <v>21354.203703703704</v>
      </c>
      <c r="I58" s="20">
        <f t="shared" si="15"/>
        <v>28626.592592592591</v>
      </c>
      <c r="J58" s="20">
        <f t="shared" si="15"/>
        <v>14782.159528301889</v>
      </c>
      <c r="K58" s="20">
        <f t="shared" si="15"/>
        <v>14745.111509433966</v>
      </c>
    </row>
    <row r="59" spans="1:11" x14ac:dyDescent="0.25">
      <c r="A59" s="46">
        <v>25</v>
      </c>
      <c r="B59" s="47">
        <f t="shared" ca="1" si="8"/>
        <v>44886</v>
      </c>
      <c r="C59" s="49"/>
      <c r="D59" s="16">
        <f t="shared" si="16"/>
        <v>143530.33703703704</v>
      </c>
      <c r="E59" s="20">
        <f t="shared" si="14"/>
        <v>129593.97</v>
      </c>
      <c r="F59" s="20">
        <f t="shared" si="13"/>
        <v>114031.05777777778</v>
      </c>
      <c r="G59" s="20">
        <f t="shared" si="13"/>
        <v>70905.791666666672</v>
      </c>
      <c r="H59" s="21">
        <f t="shared" si="15"/>
        <v>21354.203703703704</v>
      </c>
      <c r="I59" s="20">
        <f t="shared" si="15"/>
        <v>28626.592592592591</v>
      </c>
      <c r="J59" s="20">
        <f t="shared" si="15"/>
        <v>14782.159528301889</v>
      </c>
      <c r="K59" s="20">
        <f t="shared" si="15"/>
        <v>14745.111509433966</v>
      </c>
    </row>
    <row r="60" spans="1:11" x14ac:dyDescent="0.25">
      <c r="A60" s="46">
        <v>26</v>
      </c>
      <c r="B60" s="47">
        <f t="shared" ca="1" si="8"/>
        <v>44916</v>
      </c>
      <c r="C60" s="49"/>
      <c r="D60" s="16">
        <f t="shared" si="16"/>
        <v>143530.33703703704</v>
      </c>
      <c r="E60" s="20">
        <f t="shared" si="14"/>
        <v>129593.97</v>
      </c>
      <c r="F60" s="20">
        <f t="shared" si="13"/>
        <v>114031.05777777778</v>
      </c>
      <c r="G60" s="20">
        <f t="shared" si="13"/>
        <v>70905.791666666672</v>
      </c>
      <c r="H60" s="21">
        <f t="shared" si="15"/>
        <v>21354.203703703704</v>
      </c>
      <c r="I60" s="20">
        <f t="shared" si="15"/>
        <v>28626.592592592591</v>
      </c>
      <c r="J60" s="20">
        <f t="shared" si="15"/>
        <v>14782.159528301889</v>
      </c>
      <c r="K60" s="20">
        <f t="shared" si="15"/>
        <v>14745.111509433966</v>
      </c>
    </row>
    <row r="61" spans="1:11" x14ac:dyDescent="0.25">
      <c r="A61" s="46">
        <v>27</v>
      </c>
      <c r="B61" s="47">
        <f t="shared" ca="1" si="8"/>
        <v>44947</v>
      </c>
      <c r="C61" s="49"/>
      <c r="D61" s="16">
        <f t="shared" si="16"/>
        <v>143530.33703703704</v>
      </c>
      <c r="E61" s="20">
        <f t="shared" si="14"/>
        <v>129593.97</v>
      </c>
      <c r="F61" s="20">
        <f t="shared" si="13"/>
        <v>114031.05777777778</v>
      </c>
      <c r="G61" s="20">
        <f t="shared" si="13"/>
        <v>70905.791666666672</v>
      </c>
      <c r="H61" s="21">
        <f t="shared" si="15"/>
        <v>21354.203703703704</v>
      </c>
      <c r="I61" s="20">
        <f t="shared" si="15"/>
        <v>28626.592592592591</v>
      </c>
      <c r="J61" s="20">
        <f t="shared" si="15"/>
        <v>14782.159528301889</v>
      </c>
      <c r="K61" s="20">
        <f t="shared" si="15"/>
        <v>14745.111509433966</v>
      </c>
    </row>
    <row r="62" spans="1:11" x14ac:dyDescent="0.25">
      <c r="A62" s="46">
        <v>28</v>
      </c>
      <c r="B62" s="47">
        <f t="shared" ca="1" si="8"/>
        <v>44978</v>
      </c>
      <c r="C62" s="49"/>
      <c r="D62" s="16">
        <f t="shared" si="16"/>
        <v>143530.33703703704</v>
      </c>
      <c r="E62" s="20">
        <f t="shared" si="14"/>
        <v>129593.97</v>
      </c>
      <c r="F62" s="20">
        <f t="shared" si="13"/>
        <v>114031.05777777778</v>
      </c>
      <c r="G62" s="20">
        <f t="shared" si="13"/>
        <v>70905.791666666672</v>
      </c>
      <c r="H62" s="21">
        <f t="shared" si="15"/>
        <v>21354.203703703704</v>
      </c>
      <c r="I62" s="20">
        <f t="shared" si="15"/>
        <v>28626.592592592591</v>
      </c>
      <c r="J62" s="20">
        <f t="shared" si="15"/>
        <v>14782.159528301889</v>
      </c>
      <c r="K62" s="20">
        <f t="shared" si="15"/>
        <v>14745.111509433966</v>
      </c>
    </row>
    <row r="63" spans="1:11" x14ac:dyDescent="0.25">
      <c r="A63" s="46">
        <v>29</v>
      </c>
      <c r="B63" s="47">
        <f t="shared" ca="1" si="8"/>
        <v>45006</v>
      </c>
      <c r="C63" s="49"/>
      <c r="D63" s="16">
        <f t="shared" si="16"/>
        <v>143530.33703703704</v>
      </c>
      <c r="E63" s="20">
        <f t="shared" si="14"/>
        <v>129593.97</v>
      </c>
      <c r="F63" s="20">
        <f t="shared" si="13"/>
        <v>114031.05777777778</v>
      </c>
      <c r="G63" s="20">
        <f t="shared" si="13"/>
        <v>70905.791666666672</v>
      </c>
      <c r="H63" s="21">
        <f t="shared" si="15"/>
        <v>21354.203703703704</v>
      </c>
      <c r="I63" s="20">
        <f t="shared" si="15"/>
        <v>28626.592592592591</v>
      </c>
      <c r="J63" s="20">
        <f t="shared" si="15"/>
        <v>14782.159528301889</v>
      </c>
      <c r="K63" s="20">
        <f t="shared" si="15"/>
        <v>14745.111509433966</v>
      </c>
    </row>
    <row r="64" spans="1:11" x14ac:dyDescent="0.25">
      <c r="A64" s="46">
        <v>30</v>
      </c>
      <c r="B64" s="47">
        <f t="shared" ca="1" si="8"/>
        <v>45037</v>
      </c>
      <c r="C64" s="49"/>
      <c r="D64" s="16">
        <f t="shared" si="16"/>
        <v>143530.33703703704</v>
      </c>
      <c r="E64" s="20">
        <f t="shared" si="14"/>
        <v>129593.97</v>
      </c>
      <c r="F64" s="20">
        <f t="shared" si="13"/>
        <v>114031.05777777778</v>
      </c>
      <c r="G64" s="20">
        <f t="shared" si="13"/>
        <v>70905.791666666672</v>
      </c>
      <c r="H64" s="21">
        <f t="shared" si="15"/>
        <v>21354.203703703704</v>
      </c>
      <c r="I64" s="20">
        <f t="shared" si="15"/>
        <v>28626.592592592591</v>
      </c>
      <c r="J64" s="20">
        <f t="shared" si="15"/>
        <v>14782.159528301889</v>
      </c>
      <c r="K64" s="20">
        <f t="shared" si="15"/>
        <v>14745.111509433966</v>
      </c>
    </row>
    <row r="65" spans="1:11" x14ac:dyDescent="0.25">
      <c r="A65" s="46">
        <v>31</v>
      </c>
      <c r="B65" s="47">
        <f t="shared" ca="1" si="8"/>
        <v>45067</v>
      </c>
      <c r="C65" s="49"/>
      <c r="D65" s="16">
        <f t="shared" si="16"/>
        <v>143530.33703703704</v>
      </c>
      <c r="E65" s="20">
        <f t="shared" si="14"/>
        <v>129593.97</v>
      </c>
      <c r="F65" s="20">
        <f t="shared" si="13"/>
        <v>114031.05777777778</v>
      </c>
      <c r="G65" s="20">
        <f t="shared" si="13"/>
        <v>70905.791666666672</v>
      </c>
      <c r="H65" s="21">
        <f t="shared" si="15"/>
        <v>21354.203703703704</v>
      </c>
      <c r="I65" s="20">
        <f t="shared" si="15"/>
        <v>28626.592592592591</v>
      </c>
      <c r="J65" s="20">
        <f t="shared" si="15"/>
        <v>14782.159528301889</v>
      </c>
      <c r="K65" s="20">
        <f t="shared" si="15"/>
        <v>14745.111509433966</v>
      </c>
    </row>
    <row r="66" spans="1:11" x14ac:dyDescent="0.25">
      <c r="A66" s="46">
        <v>32</v>
      </c>
      <c r="B66" s="47">
        <f t="shared" ca="1" si="8"/>
        <v>45098</v>
      </c>
      <c r="C66" s="49"/>
      <c r="D66" s="16">
        <f t="shared" si="16"/>
        <v>143530.33703703704</v>
      </c>
      <c r="E66" s="20">
        <f t="shared" si="14"/>
        <v>129593.97</v>
      </c>
      <c r="F66" s="20">
        <f t="shared" ref="F66:G68" si="17">F65</f>
        <v>114031.05777777778</v>
      </c>
      <c r="G66" s="20">
        <f t="shared" si="17"/>
        <v>70905.791666666672</v>
      </c>
      <c r="H66" s="21">
        <f t="shared" si="15"/>
        <v>21354.203703703704</v>
      </c>
      <c r="I66" s="20">
        <f t="shared" si="15"/>
        <v>28626.592592592591</v>
      </c>
      <c r="J66" s="20">
        <f t="shared" si="15"/>
        <v>14782.159528301889</v>
      </c>
      <c r="K66" s="20">
        <f t="shared" si="15"/>
        <v>14745.111509433966</v>
      </c>
    </row>
    <row r="67" spans="1:11" x14ac:dyDescent="0.25">
      <c r="A67" s="46">
        <v>33</v>
      </c>
      <c r="B67" s="47">
        <f t="shared" ca="1" si="8"/>
        <v>45128</v>
      </c>
      <c r="C67" s="49"/>
      <c r="D67" s="16">
        <f t="shared" si="16"/>
        <v>143530.33703703704</v>
      </c>
      <c r="E67" s="20">
        <f t="shared" si="14"/>
        <v>129593.97</v>
      </c>
      <c r="F67" s="20">
        <f t="shared" si="17"/>
        <v>114031.05777777778</v>
      </c>
      <c r="G67" s="20">
        <f t="shared" si="17"/>
        <v>70905.791666666672</v>
      </c>
      <c r="H67" s="21">
        <f t="shared" si="15"/>
        <v>21354.203703703704</v>
      </c>
      <c r="I67" s="20">
        <f t="shared" si="15"/>
        <v>28626.592592592591</v>
      </c>
      <c r="J67" s="20">
        <f t="shared" si="15"/>
        <v>14782.159528301889</v>
      </c>
      <c r="K67" s="20">
        <f t="shared" si="15"/>
        <v>14745.111509433966</v>
      </c>
    </row>
    <row r="68" spans="1:11" x14ac:dyDescent="0.25">
      <c r="A68" s="46">
        <v>34</v>
      </c>
      <c r="B68" s="47">
        <f t="shared" ca="1" si="8"/>
        <v>45159</v>
      </c>
      <c r="C68" s="49"/>
      <c r="D68" s="16">
        <f t="shared" si="16"/>
        <v>143530.33703703704</v>
      </c>
      <c r="E68" s="20">
        <f t="shared" si="14"/>
        <v>129593.97</v>
      </c>
      <c r="F68" s="20">
        <f t="shared" si="17"/>
        <v>114031.05777777778</v>
      </c>
      <c r="G68" s="20">
        <f t="shared" si="17"/>
        <v>70905.791666666672</v>
      </c>
      <c r="H68" s="21">
        <f>H67</f>
        <v>21354.203703703704</v>
      </c>
      <c r="I68" s="20">
        <f>I67</f>
        <v>28626.592592592591</v>
      </c>
      <c r="J68" s="20">
        <f>J67</f>
        <v>14782.159528301889</v>
      </c>
      <c r="K68" s="20">
        <f>K67</f>
        <v>14745.111509433966</v>
      </c>
    </row>
    <row r="69" spans="1:11" x14ac:dyDescent="0.25">
      <c r="A69" s="46">
        <v>35</v>
      </c>
      <c r="B69" s="47">
        <f t="shared" ref="B69:B89" ca="1" si="18">EDATE(NOW(),A69)</f>
        <v>45190</v>
      </c>
      <c r="C69" s="50"/>
      <c r="D69" s="16">
        <f t="shared" si="16"/>
        <v>143530.33703703704</v>
      </c>
      <c r="E69" s="20">
        <f t="shared" si="14"/>
        <v>129593.97</v>
      </c>
      <c r="F69" s="20">
        <f t="shared" ref="F69:K69" si="19">F68</f>
        <v>114031.05777777778</v>
      </c>
      <c r="G69" s="20">
        <f t="shared" si="19"/>
        <v>70905.791666666672</v>
      </c>
      <c r="H69" s="21">
        <f t="shared" si="19"/>
        <v>21354.203703703704</v>
      </c>
      <c r="I69" s="20">
        <f t="shared" si="19"/>
        <v>28626.592592592591</v>
      </c>
      <c r="J69" s="20">
        <f t="shared" si="19"/>
        <v>14782.159528301889</v>
      </c>
      <c r="K69" s="20">
        <f t="shared" si="19"/>
        <v>14745.111509433966</v>
      </c>
    </row>
    <row r="70" spans="1:11" x14ac:dyDescent="0.25">
      <c r="A70" s="46">
        <v>36</v>
      </c>
      <c r="B70" s="47">
        <f t="shared" ca="1" si="18"/>
        <v>45220</v>
      </c>
      <c r="C70" s="50"/>
      <c r="D70" s="16">
        <f t="shared" ref="D70:E88" si="20">D69</f>
        <v>143530.33703703704</v>
      </c>
      <c r="E70" s="20">
        <f t="shared" ref="E70:E71" si="21">E69</f>
        <v>129593.97</v>
      </c>
      <c r="F70" s="20">
        <f t="shared" ref="F70:F71" si="22">F69</f>
        <v>114031.05777777778</v>
      </c>
      <c r="G70" s="20">
        <f t="shared" ref="G70:G71" si="23">G69</f>
        <v>70905.791666666672</v>
      </c>
      <c r="H70" s="20">
        <f t="shared" ref="H70:H71" si="24">H69</f>
        <v>21354.203703703704</v>
      </c>
      <c r="I70" s="20">
        <f t="shared" ref="I70:I71" si="25">I69</f>
        <v>28626.592592592591</v>
      </c>
      <c r="J70" s="20">
        <f t="shared" ref="J70:J71" si="26">J69</f>
        <v>14782.159528301889</v>
      </c>
      <c r="K70" s="20">
        <f t="shared" ref="K70:K71" si="27">K69</f>
        <v>14745.111509433966</v>
      </c>
    </row>
    <row r="71" spans="1:11" x14ac:dyDescent="0.25">
      <c r="A71" s="46">
        <v>37</v>
      </c>
      <c r="B71" s="47">
        <f t="shared" ca="1" si="18"/>
        <v>45251</v>
      </c>
      <c r="C71" s="50"/>
      <c r="D71" s="16">
        <f t="shared" si="20"/>
        <v>143530.33703703704</v>
      </c>
      <c r="E71" s="20">
        <f t="shared" si="21"/>
        <v>129593.97</v>
      </c>
      <c r="F71" s="20">
        <f t="shared" si="22"/>
        <v>114031.05777777778</v>
      </c>
      <c r="G71" s="20">
        <f t="shared" si="23"/>
        <v>70905.791666666672</v>
      </c>
      <c r="H71" s="20">
        <f t="shared" si="24"/>
        <v>21354.203703703704</v>
      </c>
      <c r="I71" s="20">
        <f t="shared" si="25"/>
        <v>28626.592592592591</v>
      </c>
      <c r="J71" s="20">
        <f t="shared" si="26"/>
        <v>14782.159528301889</v>
      </c>
      <c r="K71" s="20">
        <f t="shared" si="27"/>
        <v>14745.111509433966</v>
      </c>
    </row>
    <row r="72" spans="1:11" x14ac:dyDescent="0.25">
      <c r="A72" s="46">
        <v>38</v>
      </c>
      <c r="B72" s="47">
        <f t="shared" ca="1" si="18"/>
        <v>45281</v>
      </c>
      <c r="C72" s="50"/>
      <c r="D72" s="16">
        <f t="shared" ref="D72:D81" si="28">D71</f>
        <v>143530.33703703704</v>
      </c>
      <c r="E72" s="94">
        <f t="shared" ref="E72:E81" si="29">E71</f>
        <v>129593.97</v>
      </c>
      <c r="F72" s="94">
        <f t="shared" ref="F72:F81" si="30">F71</f>
        <v>114031.05777777778</v>
      </c>
      <c r="G72" s="94">
        <f t="shared" ref="G72:G81" si="31">G71</f>
        <v>70905.791666666672</v>
      </c>
      <c r="H72" s="94">
        <f t="shared" ref="H72:H81" si="32">H71</f>
        <v>21354.203703703704</v>
      </c>
      <c r="I72" s="94">
        <f t="shared" ref="I72:I81" si="33">I71</f>
        <v>28626.592592592591</v>
      </c>
      <c r="J72" s="94">
        <f t="shared" ref="J72:J81" si="34">J71</f>
        <v>14782.159528301889</v>
      </c>
      <c r="K72" s="94">
        <f t="shared" ref="K72:K81" si="35">K71</f>
        <v>14745.111509433966</v>
      </c>
    </row>
    <row r="73" spans="1:11" x14ac:dyDescent="0.25">
      <c r="A73" s="46">
        <v>39</v>
      </c>
      <c r="B73" s="47">
        <f t="shared" ca="1" si="18"/>
        <v>45312</v>
      </c>
      <c r="C73" s="50"/>
      <c r="D73" s="16">
        <f t="shared" si="28"/>
        <v>143530.33703703704</v>
      </c>
      <c r="E73" s="94">
        <f t="shared" si="29"/>
        <v>129593.97</v>
      </c>
      <c r="F73" s="94">
        <f t="shared" si="30"/>
        <v>114031.05777777778</v>
      </c>
      <c r="G73" s="94">
        <f t="shared" si="31"/>
        <v>70905.791666666672</v>
      </c>
      <c r="H73" s="94">
        <f t="shared" si="32"/>
        <v>21354.203703703704</v>
      </c>
      <c r="I73" s="94">
        <f t="shared" si="33"/>
        <v>28626.592592592591</v>
      </c>
      <c r="J73" s="94">
        <f t="shared" si="34"/>
        <v>14782.159528301889</v>
      </c>
      <c r="K73" s="94">
        <f t="shared" si="35"/>
        <v>14745.111509433966</v>
      </c>
    </row>
    <row r="74" spans="1:11" x14ac:dyDescent="0.25">
      <c r="A74" s="46">
        <v>40</v>
      </c>
      <c r="B74" s="47">
        <f t="shared" ca="1" si="18"/>
        <v>45343</v>
      </c>
      <c r="C74" s="50"/>
      <c r="D74" s="16">
        <f t="shared" si="28"/>
        <v>143530.33703703704</v>
      </c>
      <c r="E74" s="94">
        <f t="shared" si="29"/>
        <v>129593.97</v>
      </c>
      <c r="F74" s="94">
        <f t="shared" si="30"/>
        <v>114031.05777777778</v>
      </c>
      <c r="G74" s="94">
        <f t="shared" si="31"/>
        <v>70905.791666666672</v>
      </c>
      <c r="H74" s="94">
        <f t="shared" si="32"/>
        <v>21354.203703703704</v>
      </c>
      <c r="I74" s="94">
        <f t="shared" si="33"/>
        <v>28626.592592592591</v>
      </c>
      <c r="J74" s="94">
        <f t="shared" si="34"/>
        <v>14782.159528301889</v>
      </c>
      <c r="K74" s="94">
        <f t="shared" si="35"/>
        <v>14745.111509433966</v>
      </c>
    </row>
    <row r="75" spans="1:11" x14ac:dyDescent="0.25">
      <c r="A75" s="46">
        <v>41</v>
      </c>
      <c r="B75" s="47">
        <f t="shared" ca="1" si="18"/>
        <v>45372</v>
      </c>
      <c r="C75" s="50"/>
      <c r="D75" s="16">
        <f t="shared" si="28"/>
        <v>143530.33703703704</v>
      </c>
      <c r="E75" s="94">
        <f t="shared" si="29"/>
        <v>129593.97</v>
      </c>
      <c r="F75" s="94">
        <f t="shared" si="30"/>
        <v>114031.05777777778</v>
      </c>
      <c r="G75" s="94">
        <f t="shared" si="31"/>
        <v>70905.791666666672</v>
      </c>
      <c r="H75" s="94">
        <f t="shared" si="32"/>
        <v>21354.203703703704</v>
      </c>
      <c r="I75" s="94">
        <f t="shared" si="33"/>
        <v>28626.592592592591</v>
      </c>
      <c r="J75" s="94">
        <f t="shared" si="34"/>
        <v>14782.159528301889</v>
      </c>
      <c r="K75" s="94">
        <f t="shared" si="35"/>
        <v>14745.111509433966</v>
      </c>
    </row>
    <row r="76" spans="1:11" x14ac:dyDescent="0.25">
      <c r="A76" s="46">
        <v>42</v>
      </c>
      <c r="B76" s="47">
        <f t="shared" ca="1" si="18"/>
        <v>45403</v>
      </c>
      <c r="C76" s="50"/>
      <c r="D76" s="16">
        <f t="shared" si="28"/>
        <v>143530.33703703704</v>
      </c>
      <c r="E76" s="94">
        <f t="shared" si="29"/>
        <v>129593.97</v>
      </c>
      <c r="F76" s="94">
        <f t="shared" si="30"/>
        <v>114031.05777777778</v>
      </c>
      <c r="G76" s="94">
        <f t="shared" si="31"/>
        <v>70905.791666666672</v>
      </c>
      <c r="H76" s="94">
        <f t="shared" si="32"/>
        <v>21354.203703703704</v>
      </c>
      <c r="I76" s="94">
        <f t="shared" si="33"/>
        <v>28626.592592592591</v>
      </c>
      <c r="J76" s="94">
        <f t="shared" si="34"/>
        <v>14782.159528301889</v>
      </c>
      <c r="K76" s="94">
        <f t="shared" si="35"/>
        <v>14745.111509433966</v>
      </c>
    </row>
    <row r="77" spans="1:11" x14ac:dyDescent="0.25">
      <c r="A77" s="46">
        <v>43</v>
      </c>
      <c r="B77" s="47">
        <f t="shared" ca="1" si="18"/>
        <v>45433</v>
      </c>
      <c r="C77" s="50"/>
      <c r="D77" s="16">
        <f t="shared" si="28"/>
        <v>143530.33703703704</v>
      </c>
      <c r="E77" s="94">
        <f t="shared" si="29"/>
        <v>129593.97</v>
      </c>
      <c r="F77" s="94">
        <f t="shared" si="30"/>
        <v>114031.05777777778</v>
      </c>
      <c r="G77" s="94">
        <f t="shared" si="31"/>
        <v>70905.791666666672</v>
      </c>
      <c r="H77" s="94">
        <f t="shared" si="32"/>
        <v>21354.203703703704</v>
      </c>
      <c r="I77" s="94">
        <f t="shared" si="33"/>
        <v>28626.592592592591</v>
      </c>
      <c r="J77" s="94">
        <f t="shared" si="34"/>
        <v>14782.159528301889</v>
      </c>
      <c r="K77" s="94">
        <f t="shared" si="35"/>
        <v>14745.111509433966</v>
      </c>
    </row>
    <row r="78" spans="1:11" x14ac:dyDescent="0.25">
      <c r="A78" s="46">
        <v>44</v>
      </c>
      <c r="B78" s="47">
        <f t="shared" ca="1" si="18"/>
        <v>45464</v>
      </c>
      <c r="C78" s="50"/>
      <c r="D78" s="16">
        <f t="shared" si="28"/>
        <v>143530.33703703704</v>
      </c>
      <c r="E78" s="94">
        <f t="shared" si="29"/>
        <v>129593.97</v>
      </c>
      <c r="F78" s="94">
        <f t="shared" si="30"/>
        <v>114031.05777777778</v>
      </c>
      <c r="G78" s="94">
        <f t="shared" si="31"/>
        <v>70905.791666666672</v>
      </c>
      <c r="H78" s="94">
        <f t="shared" si="32"/>
        <v>21354.203703703704</v>
      </c>
      <c r="I78" s="94">
        <f t="shared" si="33"/>
        <v>28626.592592592591</v>
      </c>
      <c r="J78" s="94">
        <f t="shared" si="34"/>
        <v>14782.159528301889</v>
      </c>
      <c r="K78" s="94">
        <f t="shared" si="35"/>
        <v>14745.111509433966</v>
      </c>
    </row>
    <row r="79" spans="1:11" x14ac:dyDescent="0.25">
      <c r="A79" s="46">
        <v>45</v>
      </c>
      <c r="B79" s="47">
        <f t="shared" ca="1" si="18"/>
        <v>45494</v>
      </c>
      <c r="C79" s="50"/>
      <c r="D79" s="16">
        <f t="shared" si="28"/>
        <v>143530.33703703704</v>
      </c>
      <c r="E79" s="94">
        <f t="shared" si="29"/>
        <v>129593.97</v>
      </c>
      <c r="F79" s="94">
        <f t="shared" si="30"/>
        <v>114031.05777777778</v>
      </c>
      <c r="G79" s="94">
        <f t="shared" si="31"/>
        <v>70905.791666666672</v>
      </c>
      <c r="H79" s="94">
        <f t="shared" si="32"/>
        <v>21354.203703703704</v>
      </c>
      <c r="I79" s="94">
        <f t="shared" si="33"/>
        <v>28626.592592592591</v>
      </c>
      <c r="J79" s="94">
        <f t="shared" si="34"/>
        <v>14782.159528301889</v>
      </c>
      <c r="K79" s="94">
        <f t="shared" si="35"/>
        <v>14745.111509433966</v>
      </c>
    </row>
    <row r="80" spans="1:11" x14ac:dyDescent="0.25">
      <c r="A80" s="46">
        <v>46</v>
      </c>
      <c r="B80" s="47">
        <f t="shared" ca="1" si="18"/>
        <v>45525</v>
      </c>
      <c r="C80" s="50"/>
      <c r="D80" s="16">
        <f t="shared" si="28"/>
        <v>143530.33703703704</v>
      </c>
      <c r="E80" s="94">
        <f t="shared" si="29"/>
        <v>129593.97</v>
      </c>
      <c r="F80" s="94">
        <f t="shared" si="30"/>
        <v>114031.05777777778</v>
      </c>
      <c r="G80" s="94">
        <f t="shared" si="31"/>
        <v>70905.791666666672</v>
      </c>
      <c r="H80" s="94">
        <f t="shared" si="32"/>
        <v>21354.203703703704</v>
      </c>
      <c r="I80" s="94">
        <f t="shared" si="33"/>
        <v>28626.592592592591</v>
      </c>
      <c r="J80" s="94">
        <f t="shared" si="34"/>
        <v>14782.159528301889</v>
      </c>
      <c r="K80" s="94">
        <f t="shared" si="35"/>
        <v>14745.111509433966</v>
      </c>
    </row>
    <row r="81" spans="1:11" x14ac:dyDescent="0.25">
      <c r="A81" s="46">
        <v>47</v>
      </c>
      <c r="B81" s="47">
        <f t="shared" ca="1" si="18"/>
        <v>45556</v>
      </c>
      <c r="C81" s="50"/>
      <c r="D81" s="16">
        <f t="shared" si="28"/>
        <v>143530.33703703704</v>
      </c>
      <c r="E81" s="94">
        <f t="shared" si="29"/>
        <v>129593.97</v>
      </c>
      <c r="F81" s="94">
        <f t="shared" si="30"/>
        <v>114031.05777777778</v>
      </c>
      <c r="G81" s="94">
        <f t="shared" si="31"/>
        <v>70905.791666666672</v>
      </c>
      <c r="H81" s="94">
        <f t="shared" si="32"/>
        <v>21354.203703703704</v>
      </c>
      <c r="I81" s="94">
        <f t="shared" si="33"/>
        <v>28626.592592592591</v>
      </c>
      <c r="J81" s="94">
        <f t="shared" si="34"/>
        <v>14782.159528301889</v>
      </c>
      <c r="K81" s="94">
        <f t="shared" si="35"/>
        <v>14745.111509433966</v>
      </c>
    </row>
    <row r="82" spans="1:11" x14ac:dyDescent="0.25">
      <c r="A82" s="46">
        <v>48</v>
      </c>
      <c r="B82" s="47">
        <f t="shared" ca="1" si="18"/>
        <v>45586</v>
      </c>
      <c r="C82" s="50"/>
      <c r="D82" s="16">
        <f t="shared" si="20"/>
        <v>143530.33703703704</v>
      </c>
      <c r="E82" s="94">
        <f t="shared" si="20"/>
        <v>129593.97</v>
      </c>
      <c r="F82" s="94">
        <f t="shared" ref="F82:K82" si="36">F81</f>
        <v>114031.05777777778</v>
      </c>
      <c r="G82" s="94">
        <f t="shared" si="36"/>
        <v>70905.791666666672</v>
      </c>
      <c r="H82" s="94">
        <f t="shared" si="36"/>
        <v>21354.203703703704</v>
      </c>
      <c r="I82" s="94">
        <f t="shared" si="36"/>
        <v>28626.592592592591</v>
      </c>
      <c r="J82" s="94">
        <f t="shared" si="36"/>
        <v>14782.159528301889</v>
      </c>
      <c r="K82" s="94">
        <f t="shared" si="36"/>
        <v>14745.111509433966</v>
      </c>
    </row>
    <row r="83" spans="1:11" x14ac:dyDescent="0.25">
      <c r="A83" s="46">
        <v>49</v>
      </c>
      <c r="B83" s="47">
        <f t="shared" ca="1" si="18"/>
        <v>45617</v>
      </c>
      <c r="C83" s="50"/>
      <c r="D83" s="16">
        <f t="shared" si="20"/>
        <v>143530.33703703704</v>
      </c>
      <c r="E83" s="94">
        <f t="shared" si="20"/>
        <v>129593.97</v>
      </c>
      <c r="F83" s="94">
        <f t="shared" ref="F83:K83" si="37">F82</f>
        <v>114031.05777777778</v>
      </c>
      <c r="G83" s="94">
        <f t="shared" si="37"/>
        <v>70905.791666666672</v>
      </c>
      <c r="H83" s="94">
        <f t="shared" si="37"/>
        <v>21354.203703703704</v>
      </c>
      <c r="I83" s="94">
        <f t="shared" si="37"/>
        <v>28626.592592592591</v>
      </c>
      <c r="J83" s="94">
        <f t="shared" si="37"/>
        <v>14782.159528301889</v>
      </c>
      <c r="K83" s="94">
        <f t="shared" si="37"/>
        <v>14745.111509433966</v>
      </c>
    </row>
    <row r="84" spans="1:11" x14ac:dyDescent="0.25">
      <c r="A84" s="46">
        <v>50</v>
      </c>
      <c r="B84" s="47">
        <f t="shared" ca="1" si="18"/>
        <v>45647</v>
      </c>
      <c r="C84" s="50"/>
      <c r="D84" s="16">
        <f t="shared" si="20"/>
        <v>143530.33703703704</v>
      </c>
      <c r="E84" s="94">
        <f t="shared" si="20"/>
        <v>129593.97</v>
      </c>
      <c r="F84" s="94">
        <f t="shared" ref="F84:K84" si="38">F83</f>
        <v>114031.05777777778</v>
      </c>
      <c r="G84" s="94">
        <f t="shared" si="38"/>
        <v>70905.791666666672</v>
      </c>
      <c r="H84" s="94">
        <f t="shared" si="38"/>
        <v>21354.203703703704</v>
      </c>
      <c r="I84" s="94">
        <f t="shared" si="38"/>
        <v>28626.592592592591</v>
      </c>
      <c r="J84" s="94">
        <f t="shared" si="38"/>
        <v>14782.159528301889</v>
      </c>
      <c r="K84" s="94">
        <f t="shared" si="38"/>
        <v>14745.111509433966</v>
      </c>
    </row>
    <row r="85" spans="1:11" x14ac:dyDescent="0.25">
      <c r="A85" s="46">
        <v>51</v>
      </c>
      <c r="B85" s="47">
        <f t="shared" ca="1" si="18"/>
        <v>45678</v>
      </c>
      <c r="C85" s="50"/>
      <c r="D85" s="16">
        <f t="shared" si="20"/>
        <v>143530.33703703704</v>
      </c>
      <c r="E85" s="94">
        <f t="shared" si="20"/>
        <v>129593.97</v>
      </c>
      <c r="F85" s="94">
        <f t="shared" ref="F85:K85" si="39">F84</f>
        <v>114031.05777777778</v>
      </c>
      <c r="G85" s="94">
        <f t="shared" si="39"/>
        <v>70905.791666666672</v>
      </c>
      <c r="H85" s="94">
        <f t="shared" si="39"/>
        <v>21354.203703703704</v>
      </c>
      <c r="I85" s="94">
        <f t="shared" si="39"/>
        <v>28626.592592592591</v>
      </c>
      <c r="J85" s="94">
        <f t="shared" si="39"/>
        <v>14782.159528301889</v>
      </c>
      <c r="K85" s="94">
        <f t="shared" si="39"/>
        <v>14745.111509433966</v>
      </c>
    </row>
    <row r="86" spans="1:11" x14ac:dyDescent="0.25">
      <c r="A86" s="46">
        <v>52</v>
      </c>
      <c r="B86" s="47">
        <f t="shared" ca="1" si="18"/>
        <v>45709</v>
      </c>
      <c r="C86" s="50"/>
      <c r="D86" s="16">
        <f t="shared" si="20"/>
        <v>143530.33703703704</v>
      </c>
      <c r="E86" s="94">
        <f t="shared" si="20"/>
        <v>129593.97</v>
      </c>
      <c r="F86" s="94">
        <f t="shared" ref="F86:K86" si="40">F85</f>
        <v>114031.05777777778</v>
      </c>
      <c r="G86" s="94">
        <f t="shared" si="40"/>
        <v>70905.791666666672</v>
      </c>
      <c r="H86" s="94">
        <f t="shared" si="40"/>
        <v>21354.203703703704</v>
      </c>
      <c r="I86" s="94">
        <f t="shared" si="40"/>
        <v>28626.592592592591</v>
      </c>
      <c r="J86" s="94">
        <f t="shared" si="40"/>
        <v>14782.159528301889</v>
      </c>
      <c r="K86" s="94">
        <f t="shared" si="40"/>
        <v>14745.111509433966</v>
      </c>
    </row>
    <row r="87" spans="1:11" x14ac:dyDescent="0.25">
      <c r="A87" s="46">
        <v>53</v>
      </c>
      <c r="B87" s="47">
        <f t="shared" ca="1" si="18"/>
        <v>45737</v>
      </c>
      <c r="C87" s="50"/>
      <c r="D87" s="16">
        <f t="shared" si="20"/>
        <v>143530.33703703704</v>
      </c>
      <c r="E87" s="94">
        <f t="shared" si="20"/>
        <v>129593.97</v>
      </c>
      <c r="F87" s="94">
        <f t="shared" ref="F87:K87" si="41">F86</f>
        <v>114031.05777777778</v>
      </c>
      <c r="G87" s="94">
        <f t="shared" si="41"/>
        <v>70905.791666666672</v>
      </c>
      <c r="H87" s="94">
        <f t="shared" si="41"/>
        <v>21354.203703703704</v>
      </c>
      <c r="I87" s="94">
        <f t="shared" si="41"/>
        <v>28626.592592592591</v>
      </c>
      <c r="J87" s="94">
        <f t="shared" si="41"/>
        <v>14782.159528301889</v>
      </c>
      <c r="K87" s="94">
        <f t="shared" si="41"/>
        <v>14745.111509433966</v>
      </c>
    </row>
    <row r="88" spans="1:11" x14ac:dyDescent="0.25">
      <c r="A88" s="46">
        <v>54</v>
      </c>
      <c r="B88" s="47">
        <f t="shared" ca="1" si="18"/>
        <v>45768</v>
      </c>
      <c r="C88" s="50"/>
      <c r="D88" s="16">
        <f t="shared" si="20"/>
        <v>143530.33703703704</v>
      </c>
      <c r="E88" s="94">
        <f t="shared" si="20"/>
        <v>129593.97</v>
      </c>
      <c r="F88" s="94">
        <f t="shared" ref="F88:K88" si="42">F87</f>
        <v>114031.05777777778</v>
      </c>
      <c r="G88" s="94">
        <f t="shared" si="42"/>
        <v>70905.791666666672</v>
      </c>
      <c r="H88" s="94">
        <f t="shared" si="42"/>
        <v>21354.203703703704</v>
      </c>
      <c r="I88" s="94">
        <f t="shared" si="42"/>
        <v>28626.592592592591</v>
      </c>
      <c r="J88" s="94">
        <f t="shared" si="42"/>
        <v>14782.159528301889</v>
      </c>
      <c r="K88" s="94">
        <f t="shared" si="42"/>
        <v>14745.111509433966</v>
      </c>
    </row>
    <row r="89" spans="1:11" x14ac:dyDescent="0.25">
      <c r="A89" s="46">
        <v>55</v>
      </c>
      <c r="B89" s="47">
        <f t="shared" ca="1" si="18"/>
        <v>45798</v>
      </c>
      <c r="C89" s="52"/>
      <c r="D89" s="53"/>
      <c r="E89" s="20">
        <f>E88</f>
        <v>129593.97</v>
      </c>
      <c r="F89" s="51">
        <f>F88</f>
        <v>114031.05777777778</v>
      </c>
      <c r="G89" s="51">
        <f>G88</f>
        <v>70905.791666666672</v>
      </c>
      <c r="H89" s="54">
        <f>H31</f>
        <v>6676053</v>
      </c>
      <c r="I89" s="53">
        <f>I31</f>
        <v>6283344</v>
      </c>
      <c r="J89" s="20">
        <f>J31</f>
        <v>6267635.6400000006</v>
      </c>
      <c r="K89" s="95">
        <f>K31</f>
        <v>5470436.3700000001</v>
      </c>
    </row>
    <row r="90" spans="1:11" x14ac:dyDescent="0.25">
      <c r="A90" s="46"/>
      <c r="B90" s="47" t="s">
        <v>31</v>
      </c>
      <c r="C90" s="56">
        <v>50000</v>
      </c>
      <c r="D90" s="53"/>
      <c r="E90" s="20"/>
      <c r="F90" s="55"/>
      <c r="G90" s="55"/>
      <c r="H90" s="57"/>
      <c r="I90" s="56"/>
      <c r="J90" s="20"/>
      <c r="K90" s="58"/>
    </row>
    <row r="91" spans="1:11" x14ac:dyDescent="0.25">
      <c r="A91" s="5"/>
      <c r="B91" s="59" t="s">
        <v>23</v>
      </c>
      <c r="C91" s="60">
        <f t="shared" ref="C91:K91" si="43">SUM(C34:C90)</f>
        <v>7461471</v>
      </c>
      <c r="D91" s="61">
        <f t="shared" si="43"/>
        <v>7775638.2000000039</v>
      </c>
      <c r="E91" s="62">
        <f t="shared" si="43"/>
        <v>7775638.1999999955</v>
      </c>
      <c r="F91" s="63">
        <f t="shared" si="43"/>
        <v>7697096.3999999855</v>
      </c>
      <c r="G91" s="64">
        <f t="shared" si="43"/>
        <v>7657825.500000014</v>
      </c>
      <c r="H91" s="65">
        <f t="shared" si="43"/>
        <v>7854180</v>
      </c>
      <c r="I91" s="62">
        <f t="shared" si="43"/>
        <v>7854180</v>
      </c>
      <c r="J91" s="62">
        <f t="shared" si="43"/>
        <v>7834544.549999998</v>
      </c>
      <c r="K91" s="64">
        <f t="shared" si="43"/>
        <v>7814909.0999999996</v>
      </c>
    </row>
    <row r="92" spans="1:11" x14ac:dyDescent="0.25">
      <c r="A92" s="1"/>
      <c r="B92" s="66" t="s">
        <v>24</v>
      </c>
      <c r="C92" s="67"/>
      <c r="D92" s="67"/>
      <c r="E92" s="67"/>
      <c r="F92" s="68"/>
    </row>
  </sheetData>
  <mergeCells count="7">
    <mergeCell ref="B2:K2"/>
    <mergeCell ref="B33:K33"/>
    <mergeCell ref="J10:K10"/>
    <mergeCell ref="E10:G10"/>
    <mergeCell ref="H10:I10"/>
    <mergeCell ref="E4:G8"/>
    <mergeCell ref="B3:B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DAA1-9CB8-433F-A0DF-79AA028A4EAD}">
  <dimension ref="A1:L106"/>
  <sheetViews>
    <sheetView tabSelected="1" zoomScale="80" zoomScaleNormal="80" workbookViewId="0">
      <selection activeCell="C6" sqref="C6"/>
    </sheetView>
  </sheetViews>
  <sheetFormatPr defaultColWidth="9.109375" defaultRowHeight="13.8" x14ac:dyDescent="0.25"/>
  <cols>
    <col min="1" max="1" width="5" style="2" customWidth="1"/>
    <col min="2" max="2" width="33" style="2" customWidth="1"/>
    <col min="3" max="4" width="22.33203125" style="2" customWidth="1"/>
    <col min="5" max="11" width="20.6640625" style="2" customWidth="1"/>
    <col min="12" max="12" width="19" style="2" customWidth="1"/>
    <col min="13" max="16384" width="9.109375" style="2"/>
  </cols>
  <sheetData>
    <row r="1" spans="1:12" ht="14.4" x14ac:dyDescent="0.3">
      <c r="A1"/>
      <c r="B1"/>
      <c r="C1"/>
      <c r="D1"/>
      <c r="E1"/>
      <c r="F1"/>
      <c r="G1"/>
      <c r="H1"/>
      <c r="I1"/>
    </row>
    <row r="2" spans="1:12" ht="16.8" x14ac:dyDescent="0.3">
      <c r="A2" s="1"/>
      <c r="B2" s="96" t="s">
        <v>35</v>
      </c>
      <c r="C2" s="97"/>
      <c r="D2" s="97"/>
      <c r="E2" s="97"/>
      <c r="F2" s="97"/>
      <c r="G2" s="97"/>
      <c r="H2" s="97"/>
      <c r="I2" s="97"/>
      <c r="J2" s="97"/>
      <c r="K2" s="97"/>
    </row>
    <row r="3" spans="1:12" ht="14.4" x14ac:dyDescent="0.3">
      <c r="A3" s="1"/>
      <c r="B3" s="106"/>
      <c r="C3" s="77">
        <f ca="1">NOW()</f>
        <v>44125.855460069448</v>
      </c>
      <c r="D3" s="69" t="s">
        <v>32</v>
      </c>
      <c r="E3"/>
      <c r="F3"/>
      <c r="G3"/>
      <c r="H3"/>
      <c r="I3"/>
    </row>
    <row r="4" spans="1:12" ht="15" customHeight="1" x14ac:dyDescent="0.25">
      <c r="A4" s="1"/>
      <c r="B4" s="107"/>
      <c r="C4" s="78" t="s">
        <v>58</v>
      </c>
      <c r="D4" s="70" t="s">
        <v>0</v>
      </c>
      <c r="E4" s="102" t="s">
        <v>34</v>
      </c>
      <c r="F4" s="103"/>
      <c r="G4" s="103"/>
      <c r="H4" s="3"/>
      <c r="I4" s="3"/>
    </row>
    <row r="5" spans="1:12" ht="15" customHeight="1" x14ac:dyDescent="0.25">
      <c r="A5" s="1"/>
      <c r="B5" s="107"/>
      <c r="C5" s="79">
        <v>6642400</v>
      </c>
      <c r="D5" s="71" t="s">
        <v>1</v>
      </c>
      <c r="E5" s="104"/>
      <c r="F5" s="105"/>
      <c r="G5" s="105"/>
      <c r="H5" s="3"/>
      <c r="I5" s="3"/>
    </row>
    <row r="6" spans="1:12" ht="15" customHeight="1" x14ac:dyDescent="0.25">
      <c r="A6" s="1"/>
      <c r="B6" s="107"/>
      <c r="C6" s="78">
        <v>27.9</v>
      </c>
      <c r="D6" s="70" t="s">
        <v>2</v>
      </c>
      <c r="E6" s="104"/>
      <c r="F6" s="105"/>
      <c r="G6" s="105"/>
      <c r="H6" s="3"/>
      <c r="I6" s="3"/>
    </row>
    <row r="7" spans="1:12" ht="15" customHeight="1" x14ac:dyDescent="0.25">
      <c r="A7" s="1"/>
      <c r="B7" s="107"/>
      <c r="C7" s="78" t="s">
        <v>59</v>
      </c>
      <c r="D7" s="70" t="s">
        <v>3</v>
      </c>
      <c r="E7" s="104"/>
      <c r="F7" s="105"/>
      <c r="G7" s="105"/>
      <c r="H7" s="3"/>
      <c r="I7" s="3"/>
    </row>
    <row r="8" spans="1:12" ht="15" customHeight="1" x14ac:dyDescent="0.25">
      <c r="A8" s="1"/>
      <c r="B8" s="107"/>
      <c r="C8" s="78" t="s">
        <v>61</v>
      </c>
      <c r="D8" s="70" t="s">
        <v>4</v>
      </c>
      <c r="E8" s="104"/>
      <c r="F8" s="105"/>
      <c r="G8" s="105"/>
      <c r="H8" s="3"/>
      <c r="I8" s="3"/>
    </row>
    <row r="9" spans="1:12" ht="14.4" thickBot="1" x14ac:dyDescent="0.3">
      <c r="A9" s="1"/>
      <c r="B9" s="108"/>
      <c r="C9" s="80" t="s">
        <v>60</v>
      </c>
      <c r="D9" s="72" t="s">
        <v>33</v>
      </c>
    </row>
    <row r="10" spans="1:12" ht="15" customHeight="1" thickBot="1" x14ac:dyDescent="0.3">
      <c r="A10" s="4"/>
      <c r="B10" s="86"/>
      <c r="C10" s="87" t="s">
        <v>28</v>
      </c>
      <c r="D10" s="87" t="s">
        <v>29</v>
      </c>
      <c r="E10" s="99" t="s">
        <v>30</v>
      </c>
      <c r="F10" s="101"/>
      <c r="G10" s="100"/>
      <c r="H10" s="99" t="s">
        <v>25</v>
      </c>
      <c r="I10" s="100"/>
      <c r="J10" s="99" t="s">
        <v>26</v>
      </c>
      <c r="K10" s="100"/>
      <c r="L10" s="110" t="s">
        <v>57</v>
      </c>
    </row>
    <row r="11" spans="1:12" ht="41.4" x14ac:dyDescent="0.25">
      <c r="A11" s="1"/>
      <c r="B11" s="81" t="s">
        <v>5</v>
      </c>
      <c r="C11" s="82" t="s">
        <v>27</v>
      </c>
      <c r="D11" s="83" t="s">
        <v>48</v>
      </c>
      <c r="E11" s="84" t="s">
        <v>49</v>
      </c>
      <c r="F11" s="84" t="s">
        <v>50</v>
      </c>
      <c r="G11" s="84" t="s">
        <v>51</v>
      </c>
      <c r="H11" s="85" t="s">
        <v>52</v>
      </c>
      <c r="I11" s="85" t="s">
        <v>53</v>
      </c>
      <c r="J11" s="84" t="s">
        <v>54</v>
      </c>
      <c r="K11" s="84" t="s">
        <v>55</v>
      </c>
      <c r="L11" s="84" t="s">
        <v>56</v>
      </c>
    </row>
    <row r="12" spans="1:12" x14ac:dyDescent="0.25">
      <c r="A12" s="5"/>
      <c r="B12" s="6" t="s">
        <v>6</v>
      </c>
      <c r="C12" s="7">
        <f>C5</f>
        <v>6642400</v>
      </c>
      <c r="D12" s="8">
        <f>C12</f>
        <v>6642400</v>
      </c>
      <c r="E12" s="9">
        <f>D12</f>
        <v>6642400</v>
      </c>
      <c r="F12" s="9">
        <f>E12</f>
        <v>6642400</v>
      </c>
      <c r="G12" s="9">
        <f>E12</f>
        <v>6642400</v>
      </c>
      <c r="H12" s="10">
        <f>C5</f>
        <v>6642400</v>
      </c>
      <c r="I12" s="9">
        <f>H12</f>
        <v>6642400</v>
      </c>
      <c r="J12" s="9">
        <f>I12</f>
        <v>6642400</v>
      </c>
      <c r="K12" s="9">
        <f>J12</f>
        <v>6642400</v>
      </c>
      <c r="L12" s="10">
        <f>K12</f>
        <v>6642400</v>
      </c>
    </row>
    <row r="13" spans="1:12" x14ac:dyDescent="0.25">
      <c r="A13" s="5"/>
      <c r="B13" s="6" t="s">
        <v>7</v>
      </c>
      <c r="C13" s="11">
        <v>0.05</v>
      </c>
      <c r="D13" s="12">
        <v>0.01</v>
      </c>
      <c r="E13" s="13">
        <v>0.01</v>
      </c>
      <c r="F13" s="13">
        <v>0.02</v>
      </c>
      <c r="G13" s="14">
        <v>2.5000000000000001E-2</v>
      </c>
      <c r="H13" s="15"/>
      <c r="I13" s="14"/>
      <c r="J13" s="93">
        <v>2.5000000000000001E-3</v>
      </c>
      <c r="K13" s="14">
        <v>5.0000000000000001E-3</v>
      </c>
      <c r="L13" s="15"/>
    </row>
    <row r="14" spans="1:12" x14ac:dyDescent="0.25">
      <c r="A14" s="5"/>
      <c r="B14" s="6" t="s">
        <v>8</v>
      </c>
      <c r="C14" s="7">
        <f>C12*C13</f>
        <v>332120</v>
      </c>
      <c r="D14" s="16">
        <f>D12*D13</f>
        <v>66424</v>
      </c>
      <c r="E14" s="17">
        <f>E12*E13</f>
        <v>66424</v>
      </c>
      <c r="F14" s="17">
        <f>F12*F13</f>
        <v>132848</v>
      </c>
      <c r="G14" s="17">
        <f>G12*G13</f>
        <v>166060</v>
      </c>
      <c r="H14" s="18"/>
      <c r="I14" s="17"/>
      <c r="J14" s="17">
        <f>J12*J13</f>
        <v>16606</v>
      </c>
      <c r="K14" s="17">
        <f>K12*K13</f>
        <v>33212</v>
      </c>
      <c r="L14" s="18"/>
    </row>
    <row r="15" spans="1:12" x14ac:dyDescent="0.25">
      <c r="A15" s="5"/>
      <c r="B15" s="6" t="s">
        <v>9</v>
      </c>
      <c r="C15" s="7">
        <f>C12-C14</f>
        <v>6310280</v>
      </c>
      <c r="D15" s="19">
        <f>D12-D14</f>
        <v>6575976</v>
      </c>
      <c r="E15" s="20">
        <f t="shared" ref="E15:K15" si="0">E12-E14</f>
        <v>6575976</v>
      </c>
      <c r="F15" s="20">
        <f t="shared" si="0"/>
        <v>6509552</v>
      </c>
      <c r="G15" s="20">
        <f t="shared" si="0"/>
        <v>6476340</v>
      </c>
      <c r="H15" s="21">
        <f t="shared" si="0"/>
        <v>6642400</v>
      </c>
      <c r="I15" s="20">
        <f t="shared" si="0"/>
        <v>6642400</v>
      </c>
      <c r="J15" s="20">
        <f t="shared" si="0"/>
        <v>6625794</v>
      </c>
      <c r="K15" s="20">
        <f t="shared" si="0"/>
        <v>6609188</v>
      </c>
      <c r="L15" s="21">
        <f t="shared" ref="L15" si="1">L12-L14</f>
        <v>6642400</v>
      </c>
    </row>
    <row r="16" spans="1:12" x14ac:dyDescent="0.25">
      <c r="A16" s="5"/>
      <c r="B16" s="6" t="s">
        <v>10</v>
      </c>
      <c r="C16" s="7">
        <f>C15*0.065</f>
        <v>410168.2</v>
      </c>
      <c r="D16" s="19">
        <f>D15*0.065</f>
        <v>427438.44</v>
      </c>
      <c r="E16" s="20">
        <f t="shared" ref="E16:K16" si="2">E15*0.065</f>
        <v>427438.44</v>
      </c>
      <c r="F16" s="20">
        <f t="shared" si="2"/>
        <v>423120.88</v>
      </c>
      <c r="G16" s="20">
        <f t="shared" si="2"/>
        <v>420962.10000000003</v>
      </c>
      <c r="H16" s="21">
        <f t="shared" si="2"/>
        <v>431756</v>
      </c>
      <c r="I16" s="20">
        <f t="shared" si="2"/>
        <v>431756</v>
      </c>
      <c r="J16" s="20">
        <f t="shared" si="2"/>
        <v>430676.61</v>
      </c>
      <c r="K16" s="20">
        <f t="shared" si="2"/>
        <v>429597.22000000003</v>
      </c>
      <c r="L16" s="21">
        <f t="shared" ref="L16" si="3">L15*0.065</f>
        <v>431756</v>
      </c>
    </row>
    <row r="17" spans="1:12" x14ac:dyDescent="0.25">
      <c r="A17" s="5"/>
      <c r="B17" s="22" t="s">
        <v>11</v>
      </c>
      <c r="C17" s="23"/>
      <c r="D17" s="24"/>
      <c r="E17" s="25"/>
      <c r="F17" s="25"/>
      <c r="G17" s="25"/>
      <c r="H17" s="26"/>
      <c r="I17" s="25"/>
      <c r="J17" s="25"/>
      <c r="K17" s="25"/>
      <c r="L17" s="26"/>
    </row>
    <row r="18" spans="1:12" x14ac:dyDescent="0.25">
      <c r="A18" s="5"/>
      <c r="B18" s="6" t="s">
        <v>12</v>
      </c>
      <c r="C18" s="7">
        <f>IF(C15&gt;3199200,C15*0.12,0)</f>
        <v>757233.6</v>
      </c>
      <c r="D18" s="8">
        <f>IF(D15&gt;3199200,D15*0.12,0)</f>
        <v>789117.12</v>
      </c>
      <c r="E18" s="27">
        <f t="shared" ref="E18:K18" si="4">IF(E15&gt;3199200,E15*0.12,0)</f>
        <v>789117.12</v>
      </c>
      <c r="F18" s="27">
        <f t="shared" si="4"/>
        <v>781146.24</v>
      </c>
      <c r="G18" s="27">
        <f t="shared" si="4"/>
        <v>777160.79999999993</v>
      </c>
      <c r="H18" s="28">
        <f t="shared" si="4"/>
        <v>797088</v>
      </c>
      <c r="I18" s="27">
        <f t="shared" si="4"/>
        <v>797088</v>
      </c>
      <c r="J18" s="27">
        <f t="shared" si="4"/>
        <v>795095.28</v>
      </c>
      <c r="K18" s="27">
        <f t="shared" si="4"/>
        <v>793102.55999999994</v>
      </c>
      <c r="L18" s="28">
        <f t="shared" ref="L18" si="5">IF(L15&gt;3199200,L15*0.12,0)</f>
        <v>797088</v>
      </c>
    </row>
    <row r="19" spans="1:12" x14ac:dyDescent="0.25">
      <c r="A19" s="5"/>
      <c r="B19" s="88" t="s">
        <v>13</v>
      </c>
      <c r="C19" s="89">
        <f>C15+C16+C18</f>
        <v>7477681.7999999998</v>
      </c>
      <c r="D19" s="90">
        <f>D15+D16+D18</f>
        <v>7792531.5600000005</v>
      </c>
      <c r="E19" s="91">
        <f t="shared" ref="E19:K19" si="6">E15+E16+E18</f>
        <v>7792531.5600000005</v>
      </c>
      <c r="F19" s="91">
        <f t="shared" si="6"/>
        <v>7713819.1200000001</v>
      </c>
      <c r="G19" s="91">
        <f t="shared" si="6"/>
        <v>7674462.8999999994</v>
      </c>
      <c r="H19" s="92">
        <f t="shared" si="6"/>
        <v>7871244</v>
      </c>
      <c r="I19" s="91">
        <f t="shared" si="6"/>
        <v>7871244</v>
      </c>
      <c r="J19" s="91">
        <f t="shared" si="6"/>
        <v>7851565.8900000006</v>
      </c>
      <c r="K19" s="91">
        <f t="shared" si="6"/>
        <v>7831887.7799999993</v>
      </c>
      <c r="L19" s="92">
        <f t="shared" ref="L19" si="7">L15+L16+L18</f>
        <v>7871244</v>
      </c>
    </row>
    <row r="20" spans="1:12" x14ac:dyDescent="0.25">
      <c r="A20" s="5"/>
      <c r="B20" s="6" t="s">
        <v>14</v>
      </c>
      <c r="C20" s="11">
        <v>1</v>
      </c>
      <c r="D20" s="29">
        <v>1</v>
      </c>
      <c r="E20" s="13">
        <v>0.1</v>
      </c>
      <c r="F20" s="13">
        <v>0.2</v>
      </c>
      <c r="G20" s="13">
        <v>0.5</v>
      </c>
      <c r="H20" s="30">
        <v>0.15</v>
      </c>
      <c r="I20" s="13">
        <v>0.2</v>
      </c>
      <c r="J20" s="13">
        <v>0.1</v>
      </c>
      <c r="K20" s="13">
        <v>0.2</v>
      </c>
      <c r="L20" s="30">
        <v>0.12</v>
      </c>
    </row>
    <row r="21" spans="1:12" x14ac:dyDescent="0.25">
      <c r="A21" s="5"/>
      <c r="B21" s="6" t="s">
        <v>15</v>
      </c>
      <c r="C21" s="7">
        <f>C19*C20</f>
        <v>7477681.7999999998</v>
      </c>
      <c r="D21" s="31">
        <f>D19*D20</f>
        <v>7792531.5600000005</v>
      </c>
      <c r="E21" s="32">
        <f t="shared" ref="E21:K21" si="8">E19*E20</f>
        <v>779253.15600000008</v>
      </c>
      <c r="F21" s="32">
        <f t="shared" si="8"/>
        <v>1542763.824</v>
      </c>
      <c r="G21" s="32">
        <f t="shared" si="8"/>
        <v>3837231.4499999997</v>
      </c>
      <c r="H21" s="33">
        <f t="shared" si="8"/>
        <v>1180686.5999999999</v>
      </c>
      <c r="I21" s="32">
        <f t="shared" si="8"/>
        <v>1574248.8</v>
      </c>
      <c r="J21" s="32">
        <f t="shared" si="8"/>
        <v>785156.58900000015</v>
      </c>
      <c r="K21" s="32">
        <f t="shared" si="8"/>
        <v>1566377.5559999999</v>
      </c>
      <c r="L21" s="33">
        <f t="shared" ref="L21" si="9">L19*L20</f>
        <v>944549.27999999991</v>
      </c>
    </row>
    <row r="22" spans="1:12" x14ac:dyDescent="0.25">
      <c r="A22" s="5"/>
      <c r="B22" s="6" t="s">
        <v>16</v>
      </c>
      <c r="C22" s="73">
        <v>25000</v>
      </c>
      <c r="D22" s="74">
        <f t="shared" ref="D22:L22" si="10">C22</f>
        <v>25000</v>
      </c>
      <c r="E22" s="75">
        <f t="shared" si="10"/>
        <v>25000</v>
      </c>
      <c r="F22" s="75">
        <f t="shared" si="10"/>
        <v>25000</v>
      </c>
      <c r="G22" s="75">
        <f t="shared" si="10"/>
        <v>25000</v>
      </c>
      <c r="H22" s="76">
        <f t="shared" si="10"/>
        <v>25000</v>
      </c>
      <c r="I22" s="75">
        <f>H22</f>
        <v>25000</v>
      </c>
      <c r="J22" s="75">
        <f t="shared" si="10"/>
        <v>25000</v>
      </c>
      <c r="K22" s="75">
        <f t="shared" si="10"/>
        <v>25000</v>
      </c>
      <c r="L22" s="76">
        <f t="shared" si="10"/>
        <v>25000</v>
      </c>
    </row>
    <row r="23" spans="1:12" x14ac:dyDescent="0.25">
      <c r="A23" s="5"/>
      <c r="B23" s="6" t="s">
        <v>17</v>
      </c>
      <c r="C23" s="7">
        <f>C21-C22</f>
        <v>7452681.7999999998</v>
      </c>
      <c r="D23" s="31">
        <f>D21-D22</f>
        <v>7767531.5600000005</v>
      </c>
      <c r="E23" s="32">
        <f t="shared" ref="E23:K23" si="11">E21-E22</f>
        <v>754253.15600000008</v>
      </c>
      <c r="F23" s="32">
        <f t="shared" si="11"/>
        <v>1517763.824</v>
      </c>
      <c r="G23" s="32">
        <f t="shared" si="11"/>
        <v>3812231.4499999997</v>
      </c>
      <c r="H23" s="33">
        <f t="shared" si="11"/>
        <v>1155686.5999999999</v>
      </c>
      <c r="I23" s="32">
        <f t="shared" si="11"/>
        <v>1549248.8</v>
      </c>
      <c r="J23" s="32">
        <f t="shared" si="11"/>
        <v>760156.58900000015</v>
      </c>
      <c r="K23" s="32">
        <f t="shared" si="11"/>
        <v>1541377.5559999999</v>
      </c>
      <c r="L23" s="33">
        <f t="shared" ref="L23" si="12">L21-L22</f>
        <v>919549.27999999991</v>
      </c>
    </row>
    <row r="24" spans="1:12" x14ac:dyDescent="0.25">
      <c r="A24" s="5"/>
      <c r="B24" s="6" t="s">
        <v>18</v>
      </c>
      <c r="C24" s="34">
        <v>1</v>
      </c>
      <c r="D24" s="35">
        <v>68</v>
      </c>
      <c r="E24" s="36">
        <v>1</v>
      </c>
      <c r="F24" s="36">
        <v>1</v>
      </c>
      <c r="G24" s="36">
        <v>1</v>
      </c>
      <c r="H24" s="37">
        <v>68</v>
      </c>
      <c r="I24" s="36">
        <v>68</v>
      </c>
      <c r="J24" s="36">
        <v>1</v>
      </c>
      <c r="K24" s="36">
        <v>1</v>
      </c>
      <c r="L24" s="37">
        <v>68</v>
      </c>
    </row>
    <row r="25" spans="1:12" x14ac:dyDescent="0.25">
      <c r="A25" s="5"/>
      <c r="B25" s="6" t="s">
        <v>19</v>
      </c>
      <c r="C25" s="7">
        <f>C23/C24</f>
        <v>7452681.7999999998</v>
      </c>
      <c r="D25" s="38">
        <f>D23/D24</f>
        <v>114228.40529411765</v>
      </c>
      <c r="E25" s="39">
        <f t="shared" ref="E25:K25" si="13">E23/E24</f>
        <v>754253.15600000008</v>
      </c>
      <c r="F25" s="39">
        <f t="shared" si="13"/>
        <v>1517763.824</v>
      </c>
      <c r="G25" s="39">
        <f t="shared" si="13"/>
        <v>3812231.4499999997</v>
      </c>
      <c r="H25" s="40">
        <f t="shared" si="13"/>
        <v>16995.391176470584</v>
      </c>
      <c r="I25" s="39">
        <f t="shared" si="13"/>
        <v>22783.070588235296</v>
      </c>
      <c r="J25" s="39">
        <f t="shared" si="13"/>
        <v>760156.58900000015</v>
      </c>
      <c r="K25" s="39">
        <f t="shared" si="13"/>
        <v>1541377.5559999999</v>
      </c>
      <c r="L25" s="40">
        <f t="shared" ref="L25" si="14">L23/L24</f>
        <v>13522.783529411763</v>
      </c>
    </row>
    <row r="26" spans="1:12" x14ac:dyDescent="0.25">
      <c r="A26" s="5"/>
      <c r="B26" s="6" t="s">
        <v>14</v>
      </c>
      <c r="C26" s="11"/>
      <c r="D26" s="29"/>
      <c r="E26" s="13">
        <v>0.9</v>
      </c>
      <c r="F26" s="13">
        <v>0.8</v>
      </c>
      <c r="G26" s="13">
        <v>0.5</v>
      </c>
      <c r="H26" s="30"/>
      <c r="I26" s="13"/>
      <c r="J26" s="13">
        <v>0.1</v>
      </c>
      <c r="K26" s="13">
        <v>0.1</v>
      </c>
      <c r="L26" s="30"/>
    </row>
    <row r="27" spans="1:12" x14ac:dyDescent="0.25">
      <c r="A27" s="5"/>
      <c r="B27" s="6" t="s">
        <v>15</v>
      </c>
      <c r="C27" s="7"/>
      <c r="D27" s="31"/>
      <c r="E27" s="41">
        <f>E19*E26</f>
        <v>7013278.404000001</v>
      </c>
      <c r="F27" s="41">
        <f>F19*F26</f>
        <v>6171055.2960000001</v>
      </c>
      <c r="G27" s="41">
        <f>G19*G26</f>
        <v>3837231.4499999997</v>
      </c>
      <c r="H27" s="42"/>
      <c r="I27" s="41"/>
      <c r="J27" s="41">
        <f>J19*J26</f>
        <v>785156.58900000015</v>
      </c>
      <c r="K27" s="41">
        <f>K19*K26</f>
        <v>783188.77799999993</v>
      </c>
      <c r="L27" s="42"/>
    </row>
    <row r="28" spans="1:12" x14ac:dyDescent="0.25">
      <c r="A28" s="5"/>
      <c r="B28" s="6" t="s">
        <v>18</v>
      </c>
      <c r="C28" s="23"/>
      <c r="D28" s="24"/>
      <c r="E28" s="36">
        <v>68</v>
      </c>
      <c r="F28" s="36">
        <v>68</v>
      </c>
      <c r="G28" s="36">
        <v>68</v>
      </c>
      <c r="H28" s="37"/>
      <c r="I28" s="36"/>
      <c r="J28" s="36">
        <v>67</v>
      </c>
      <c r="K28" s="36">
        <v>67</v>
      </c>
      <c r="L28" s="37"/>
    </row>
    <row r="29" spans="1:12" x14ac:dyDescent="0.25">
      <c r="A29" s="5"/>
      <c r="B29" s="6" t="s">
        <v>19</v>
      </c>
      <c r="C29" s="7"/>
      <c r="D29" s="38"/>
      <c r="E29" s="41">
        <f>E27/E28</f>
        <v>103136.44711764707</v>
      </c>
      <c r="F29" s="41">
        <f>F27/F28</f>
        <v>90750.81317647059</v>
      </c>
      <c r="G29" s="41">
        <f>G27/G28</f>
        <v>56429.874264705875</v>
      </c>
      <c r="H29" s="42"/>
      <c r="I29" s="41"/>
      <c r="J29" s="41">
        <f>J27/J28</f>
        <v>11718.755059701494</v>
      </c>
      <c r="K29" s="41">
        <f>K27/K28</f>
        <v>11689.384746268655</v>
      </c>
      <c r="L29" s="42"/>
    </row>
    <row r="30" spans="1:12" x14ac:dyDescent="0.25">
      <c r="A30" s="5"/>
      <c r="B30" s="6" t="s">
        <v>20</v>
      </c>
      <c r="C30" s="7"/>
      <c r="D30" s="38"/>
      <c r="E30" s="13"/>
      <c r="F30" s="13"/>
      <c r="G30" s="13"/>
      <c r="H30" s="30">
        <v>0.85</v>
      </c>
      <c r="I30" s="13">
        <v>0.8</v>
      </c>
      <c r="J30" s="13">
        <v>0.8</v>
      </c>
      <c r="K30" s="13">
        <v>0.7</v>
      </c>
      <c r="L30" s="30">
        <v>0.88</v>
      </c>
    </row>
    <row r="31" spans="1:12" x14ac:dyDescent="0.25">
      <c r="A31" s="5"/>
      <c r="B31" s="6" t="s">
        <v>21</v>
      </c>
      <c r="C31" s="7"/>
      <c r="D31" s="31"/>
      <c r="E31" s="43"/>
      <c r="F31" s="43"/>
      <c r="G31" s="43"/>
      <c r="H31" s="44">
        <f>H19*H30</f>
        <v>6690557.3999999994</v>
      </c>
      <c r="I31" s="43">
        <f>I19*I30</f>
        <v>6296995.2000000002</v>
      </c>
      <c r="J31" s="43">
        <f>J19*J30</f>
        <v>6281252.7120000012</v>
      </c>
      <c r="K31" s="43">
        <f>K19*K30</f>
        <v>5482321.4459999995</v>
      </c>
      <c r="L31" s="44">
        <f>L19*L30</f>
        <v>6926694.7199999997</v>
      </c>
    </row>
    <row r="32" spans="1:12" x14ac:dyDescent="0.25">
      <c r="A32" s="5"/>
      <c r="B32" s="6" t="s">
        <v>22</v>
      </c>
      <c r="C32" s="45">
        <v>50000</v>
      </c>
      <c r="D32" s="24"/>
      <c r="E32" s="25"/>
      <c r="F32" s="25"/>
      <c r="G32" s="25"/>
      <c r="H32" s="26"/>
      <c r="I32" s="25"/>
      <c r="J32" s="25"/>
      <c r="K32" s="25"/>
      <c r="L32" s="26"/>
    </row>
    <row r="33" spans="1:12" x14ac:dyDescent="0.25">
      <c r="A33" s="4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x14ac:dyDescent="0.25">
      <c r="A34" s="46">
        <v>0</v>
      </c>
      <c r="B34" s="47">
        <f t="shared" ref="B34:B103" ca="1" si="15">EDATE(NOW(),A34)</f>
        <v>44125</v>
      </c>
      <c r="C34" s="45">
        <f t="shared" ref="C34:K34" si="16">C22</f>
        <v>25000</v>
      </c>
      <c r="D34" s="111">
        <f t="shared" si="16"/>
        <v>25000</v>
      </c>
      <c r="E34" s="20">
        <f t="shared" si="16"/>
        <v>25000</v>
      </c>
      <c r="F34" s="20">
        <f t="shared" si="16"/>
        <v>25000</v>
      </c>
      <c r="G34" s="20">
        <f t="shared" si="16"/>
        <v>25000</v>
      </c>
      <c r="H34" s="21">
        <f t="shared" si="16"/>
        <v>25000</v>
      </c>
      <c r="I34" s="20">
        <f t="shared" si="16"/>
        <v>25000</v>
      </c>
      <c r="J34" s="20">
        <f t="shared" si="16"/>
        <v>25000</v>
      </c>
      <c r="K34" s="20">
        <f t="shared" si="16"/>
        <v>25000</v>
      </c>
      <c r="L34" s="21">
        <f t="shared" ref="L34" si="17">L22</f>
        <v>25000</v>
      </c>
    </row>
    <row r="35" spans="1:12" x14ac:dyDescent="0.25">
      <c r="A35" s="46">
        <v>1</v>
      </c>
      <c r="B35" s="47">
        <f t="shared" ca="1" si="15"/>
        <v>44156</v>
      </c>
      <c r="C35" s="45">
        <f>C25-C32</f>
        <v>7402681.7999999998</v>
      </c>
      <c r="D35" s="111">
        <f t="shared" ref="D35:K35" si="18">D25</f>
        <v>114228.40529411765</v>
      </c>
      <c r="E35" s="20">
        <f t="shared" si="18"/>
        <v>754253.15600000008</v>
      </c>
      <c r="F35" s="20">
        <f t="shared" si="18"/>
        <v>1517763.824</v>
      </c>
      <c r="G35" s="20">
        <f t="shared" si="18"/>
        <v>3812231.4499999997</v>
      </c>
      <c r="H35" s="21">
        <f t="shared" si="18"/>
        <v>16995.391176470584</v>
      </c>
      <c r="I35" s="20">
        <f t="shared" si="18"/>
        <v>22783.070588235296</v>
      </c>
      <c r="J35" s="20">
        <f t="shared" si="18"/>
        <v>760156.58900000015</v>
      </c>
      <c r="K35" s="20">
        <f t="shared" si="18"/>
        <v>1541377.5559999999</v>
      </c>
      <c r="L35" s="21">
        <f t="shared" ref="L35" si="19">L25</f>
        <v>13522.783529411763</v>
      </c>
    </row>
    <row r="36" spans="1:12" x14ac:dyDescent="0.25">
      <c r="A36" s="46">
        <v>2</v>
      </c>
      <c r="B36" s="47">
        <f t="shared" ca="1" si="15"/>
        <v>44186</v>
      </c>
      <c r="C36" s="7"/>
      <c r="D36" s="111">
        <f>D35</f>
        <v>114228.40529411765</v>
      </c>
      <c r="E36" s="20">
        <f>E29</f>
        <v>103136.44711764707</v>
      </c>
      <c r="F36" s="20">
        <f>F29</f>
        <v>90750.81317647059</v>
      </c>
      <c r="G36" s="20">
        <f>G29</f>
        <v>56429.874264705875</v>
      </c>
      <c r="H36" s="21">
        <f t="shared" ref="H36:K51" si="20">H35</f>
        <v>16995.391176470584</v>
      </c>
      <c r="I36" s="20">
        <f t="shared" si="20"/>
        <v>22783.070588235296</v>
      </c>
      <c r="J36" s="20">
        <f>J29</f>
        <v>11718.755059701494</v>
      </c>
      <c r="K36" s="20">
        <f>K29</f>
        <v>11689.384746268655</v>
      </c>
      <c r="L36" s="21">
        <f t="shared" ref="L36" si="21">L35</f>
        <v>13522.783529411763</v>
      </c>
    </row>
    <row r="37" spans="1:12" x14ac:dyDescent="0.25">
      <c r="A37" s="46">
        <v>3</v>
      </c>
      <c r="B37" s="47">
        <f t="shared" ca="1" si="15"/>
        <v>44217</v>
      </c>
      <c r="C37" s="23"/>
      <c r="D37" s="112">
        <f>D36</f>
        <v>114228.40529411765</v>
      </c>
      <c r="E37" s="20">
        <f t="shared" ref="E37:G39" si="22">E36</f>
        <v>103136.44711764707</v>
      </c>
      <c r="F37" s="20">
        <f t="shared" si="22"/>
        <v>90750.81317647059</v>
      </c>
      <c r="G37" s="20">
        <f t="shared" si="22"/>
        <v>56429.874264705875</v>
      </c>
      <c r="H37" s="21">
        <f t="shared" si="20"/>
        <v>16995.391176470584</v>
      </c>
      <c r="I37" s="20">
        <f t="shared" si="20"/>
        <v>22783.070588235296</v>
      </c>
      <c r="J37" s="20">
        <f t="shared" si="20"/>
        <v>11718.755059701494</v>
      </c>
      <c r="K37" s="20">
        <f t="shared" si="20"/>
        <v>11689.384746268655</v>
      </c>
      <c r="L37" s="21">
        <f t="shared" ref="L37" si="23">L36</f>
        <v>13522.783529411763</v>
      </c>
    </row>
    <row r="38" spans="1:12" x14ac:dyDescent="0.25">
      <c r="A38" s="46">
        <v>4</v>
      </c>
      <c r="B38" s="47">
        <f t="shared" ca="1" si="15"/>
        <v>44248</v>
      </c>
      <c r="C38" s="49"/>
      <c r="D38" s="111">
        <f>D37</f>
        <v>114228.40529411765</v>
      </c>
      <c r="E38" s="20">
        <f t="shared" si="22"/>
        <v>103136.44711764707</v>
      </c>
      <c r="F38" s="20">
        <f t="shared" si="22"/>
        <v>90750.81317647059</v>
      </c>
      <c r="G38" s="20">
        <f t="shared" si="22"/>
        <v>56429.874264705875</v>
      </c>
      <c r="H38" s="21">
        <f t="shared" si="20"/>
        <v>16995.391176470584</v>
      </c>
      <c r="I38" s="20">
        <f t="shared" si="20"/>
        <v>22783.070588235296</v>
      </c>
      <c r="J38" s="20">
        <f t="shared" si="20"/>
        <v>11718.755059701494</v>
      </c>
      <c r="K38" s="20">
        <f t="shared" si="20"/>
        <v>11689.384746268655</v>
      </c>
      <c r="L38" s="21">
        <f t="shared" ref="L38" si="24">L37</f>
        <v>13522.783529411763</v>
      </c>
    </row>
    <row r="39" spans="1:12" x14ac:dyDescent="0.25">
      <c r="A39" s="46">
        <v>5</v>
      </c>
      <c r="B39" s="47">
        <f t="shared" ca="1" si="15"/>
        <v>44276</v>
      </c>
      <c r="C39" s="49"/>
      <c r="D39" s="111">
        <f>D38</f>
        <v>114228.40529411765</v>
      </c>
      <c r="E39" s="20">
        <f t="shared" si="22"/>
        <v>103136.44711764707</v>
      </c>
      <c r="F39" s="20">
        <f t="shared" si="22"/>
        <v>90750.81317647059</v>
      </c>
      <c r="G39" s="20">
        <f t="shared" si="22"/>
        <v>56429.874264705875</v>
      </c>
      <c r="H39" s="21">
        <f t="shared" si="20"/>
        <v>16995.391176470584</v>
      </c>
      <c r="I39" s="20">
        <f t="shared" si="20"/>
        <v>22783.070588235296</v>
      </c>
      <c r="J39" s="20">
        <f t="shared" si="20"/>
        <v>11718.755059701494</v>
      </c>
      <c r="K39" s="20">
        <f t="shared" si="20"/>
        <v>11689.384746268655</v>
      </c>
      <c r="L39" s="21">
        <f t="shared" ref="L39" si="25">L38</f>
        <v>13522.783529411763</v>
      </c>
    </row>
    <row r="40" spans="1:12" x14ac:dyDescent="0.25">
      <c r="A40" s="46">
        <v>6</v>
      </c>
      <c r="B40" s="47">
        <f t="shared" ca="1" si="15"/>
        <v>44307</v>
      </c>
      <c r="C40" s="49"/>
      <c r="D40" s="111">
        <f t="shared" ref="D40:K55" si="26">D39</f>
        <v>114228.40529411765</v>
      </c>
      <c r="E40" s="20">
        <f t="shared" si="26"/>
        <v>103136.44711764707</v>
      </c>
      <c r="F40" s="20">
        <f t="shared" si="26"/>
        <v>90750.81317647059</v>
      </c>
      <c r="G40" s="20">
        <f t="shared" si="26"/>
        <v>56429.874264705875</v>
      </c>
      <c r="H40" s="21">
        <f t="shared" si="20"/>
        <v>16995.391176470584</v>
      </c>
      <c r="I40" s="20">
        <f t="shared" si="20"/>
        <v>22783.070588235296</v>
      </c>
      <c r="J40" s="20">
        <f t="shared" si="20"/>
        <v>11718.755059701494</v>
      </c>
      <c r="K40" s="20">
        <f t="shared" si="20"/>
        <v>11689.384746268655</v>
      </c>
      <c r="L40" s="21">
        <f t="shared" ref="L40" si="27">L39</f>
        <v>13522.783529411763</v>
      </c>
    </row>
    <row r="41" spans="1:12" x14ac:dyDescent="0.25">
      <c r="A41" s="46">
        <v>7</v>
      </c>
      <c r="B41" s="47">
        <f t="shared" ca="1" si="15"/>
        <v>44337</v>
      </c>
      <c r="C41" s="49"/>
      <c r="D41" s="111">
        <f t="shared" si="26"/>
        <v>114228.40529411765</v>
      </c>
      <c r="E41" s="20">
        <f t="shared" si="26"/>
        <v>103136.44711764707</v>
      </c>
      <c r="F41" s="20">
        <f t="shared" si="26"/>
        <v>90750.81317647059</v>
      </c>
      <c r="G41" s="20">
        <f t="shared" si="26"/>
        <v>56429.874264705875</v>
      </c>
      <c r="H41" s="21">
        <f t="shared" si="20"/>
        <v>16995.391176470584</v>
      </c>
      <c r="I41" s="20">
        <f t="shared" si="20"/>
        <v>22783.070588235296</v>
      </c>
      <c r="J41" s="20">
        <f t="shared" si="20"/>
        <v>11718.755059701494</v>
      </c>
      <c r="K41" s="20">
        <f t="shared" si="20"/>
        <v>11689.384746268655</v>
      </c>
      <c r="L41" s="21">
        <f t="shared" ref="L41" si="28">L40</f>
        <v>13522.783529411763</v>
      </c>
    </row>
    <row r="42" spans="1:12" x14ac:dyDescent="0.25">
      <c r="A42" s="46">
        <v>8</v>
      </c>
      <c r="B42" s="47">
        <f t="shared" ca="1" si="15"/>
        <v>44368</v>
      </c>
      <c r="C42" s="49"/>
      <c r="D42" s="111">
        <f t="shared" si="26"/>
        <v>114228.40529411765</v>
      </c>
      <c r="E42" s="20">
        <f t="shared" si="26"/>
        <v>103136.44711764707</v>
      </c>
      <c r="F42" s="20">
        <f t="shared" si="26"/>
        <v>90750.81317647059</v>
      </c>
      <c r="G42" s="20">
        <f t="shared" si="26"/>
        <v>56429.874264705875</v>
      </c>
      <c r="H42" s="21">
        <f t="shared" si="20"/>
        <v>16995.391176470584</v>
      </c>
      <c r="I42" s="20">
        <f t="shared" si="20"/>
        <v>22783.070588235296</v>
      </c>
      <c r="J42" s="20">
        <f t="shared" si="20"/>
        <v>11718.755059701494</v>
      </c>
      <c r="K42" s="20">
        <f t="shared" si="20"/>
        <v>11689.384746268655</v>
      </c>
      <c r="L42" s="21">
        <f t="shared" ref="L42" si="29">L41</f>
        <v>13522.783529411763</v>
      </c>
    </row>
    <row r="43" spans="1:12" x14ac:dyDescent="0.25">
      <c r="A43" s="46">
        <v>9</v>
      </c>
      <c r="B43" s="47">
        <f t="shared" ca="1" si="15"/>
        <v>44398</v>
      </c>
      <c r="C43" s="49"/>
      <c r="D43" s="111">
        <f t="shared" si="26"/>
        <v>114228.40529411765</v>
      </c>
      <c r="E43" s="20">
        <f t="shared" si="26"/>
        <v>103136.44711764707</v>
      </c>
      <c r="F43" s="20">
        <f t="shared" si="26"/>
        <v>90750.81317647059</v>
      </c>
      <c r="G43" s="20">
        <f t="shared" si="26"/>
        <v>56429.874264705875</v>
      </c>
      <c r="H43" s="21">
        <f t="shared" si="20"/>
        <v>16995.391176470584</v>
      </c>
      <c r="I43" s="20">
        <f t="shared" si="20"/>
        <v>22783.070588235296</v>
      </c>
      <c r="J43" s="20">
        <f t="shared" si="20"/>
        <v>11718.755059701494</v>
      </c>
      <c r="K43" s="20">
        <f t="shared" si="20"/>
        <v>11689.384746268655</v>
      </c>
      <c r="L43" s="21">
        <f t="shared" ref="L43" si="30">L42</f>
        <v>13522.783529411763</v>
      </c>
    </row>
    <row r="44" spans="1:12" x14ac:dyDescent="0.25">
      <c r="A44" s="46">
        <v>10</v>
      </c>
      <c r="B44" s="47">
        <f t="shared" ca="1" si="15"/>
        <v>44429</v>
      </c>
      <c r="C44" s="49"/>
      <c r="D44" s="111">
        <f t="shared" si="26"/>
        <v>114228.40529411765</v>
      </c>
      <c r="E44" s="20">
        <f t="shared" si="26"/>
        <v>103136.44711764707</v>
      </c>
      <c r="F44" s="20">
        <f t="shared" si="26"/>
        <v>90750.81317647059</v>
      </c>
      <c r="G44" s="20">
        <f t="shared" si="26"/>
        <v>56429.874264705875</v>
      </c>
      <c r="H44" s="21">
        <f t="shared" si="20"/>
        <v>16995.391176470584</v>
      </c>
      <c r="I44" s="20">
        <f t="shared" si="20"/>
        <v>22783.070588235296</v>
      </c>
      <c r="J44" s="20">
        <f t="shared" si="20"/>
        <v>11718.755059701494</v>
      </c>
      <c r="K44" s="20">
        <f t="shared" si="20"/>
        <v>11689.384746268655</v>
      </c>
      <c r="L44" s="21">
        <f t="shared" ref="L44" si="31">L43</f>
        <v>13522.783529411763</v>
      </c>
    </row>
    <row r="45" spans="1:12" x14ac:dyDescent="0.25">
      <c r="A45" s="46">
        <v>11</v>
      </c>
      <c r="B45" s="47">
        <f t="shared" ca="1" si="15"/>
        <v>44460</v>
      </c>
      <c r="C45" s="49"/>
      <c r="D45" s="111">
        <f t="shared" si="26"/>
        <v>114228.40529411765</v>
      </c>
      <c r="E45" s="20">
        <f t="shared" si="26"/>
        <v>103136.44711764707</v>
      </c>
      <c r="F45" s="20">
        <f t="shared" si="26"/>
        <v>90750.81317647059</v>
      </c>
      <c r="G45" s="20">
        <f t="shared" si="26"/>
        <v>56429.874264705875</v>
      </c>
      <c r="H45" s="21">
        <f t="shared" si="20"/>
        <v>16995.391176470584</v>
      </c>
      <c r="I45" s="20">
        <f t="shared" si="20"/>
        <v>22783.070588235296</v>
      </c>
      <c r="J45" s="20">
        <f t="shared" si="20"/>
        <v>11718.755059701494</v>
      </c>
      <c r="K45" s="20">
        <f t="shared" si="20"/>
        <v>11689.384746268655</v>
      </c>
      <c r="L45" s="21">
        <f t="shared" ref="L45" si="32">L44</f>
        <v>13522.783529411763</v>
      </c>
    </row>
    <row r="46" spans="1:12" x14ac:dyDescent="0.25">
      <c r="A46" s="46">
        <v>12</v>
      </c>
      <c r="B46" s="47">
        <f t="shared" ca="1" si="15"/>
        <v>44490</v>
      </c>
      <c r="C46" s="49"/>
      <c r="D46" s="111">
        <f t="shared" si="26"/>
        <v>114228.40529411765</v>
      </c>
      <c r="E46" s="20">
        <f t="shared" si="26"/>
        <v>103136.44711764707</v>
      </c>
      <c r="F46" s="20">
        <f t="shared" si="26"/>
        <v>90750.81317647059</v>
      </c>
      <c r="G46" s="20">
        <f t="shared" si="26"/>
        <v>56429.874264705875</v>
      </c>
      <c r="H46" s="21">
        <f t="shared" si="20"/>
        <v>16995.391176470584</v>
      </c>
      <c r="I46" s="20">
        <f t="shared" si="20"/>
        <v>22783.070588235296</v>
      </c>
      <c r="J46" s="20">
        <f t="shared" si="20"/>
        <v>11718.755059701494</v>
      </c>
      <c r="K46" s="20">
        <f t="shared" si="20"/>
        <v>11689.384746268655</v>
      </c>
      <c r="L46" s="21">
        <f t="shared" ref="L46" si="33">L45</f>
        <v>13522.783529411763</v>
      </c>
    </row>
    <row r="47" spans="1:12" x14ac:dyDescent="0.25">
      <c r="A47" s="46">
        <v>13</v>
      </c>
      <c r="B47" s="47">
        <f t="shared" ca="1" si="15"/>
        <v>44521</v>
      </c>
      <c r="C47" s="49"/>
      <c r="D47" s="111">
        <f t="shared" si="26"/>
        <v>114228.40529411765</v>
      </c>
      <c r="E47" s="20">
        <f t="shared" si="26"/>
        <v>103136.44711764707</v>
      </c>
      <c r="F47" s="20">
        <f t="shared" si="26"/>
        <v>90750.81317647059</v>
      </c>
      <c r="G47" s="20">
        <f t="shared" si="26"/>
        <v>56429.874264705875</v>
      </c>
      <c r="H47" s="21">
        <f t="shared" si="20"/>
        <v>16995.391176470584</v>
      </c>
      <c r="I47" s="20">
        <f t="shared" si="20"/>
        <v>22783.070588235296</v>
      </c>
      <c r="J47" s="20">
        <f t="shared" si="20"/>
        <v>11718.755059701494</v>
      </c>
      <c r="K47" s="20">
        <f t="shared" si="20"/>
        <v>11689.384746268655</v>
      </c>
      <c r="L47" s="21">
        <f t="shared" ref="L47" si="34">L46</f>
        <v>13522.783529411763</v>
      </c>
    </row>
    <row r="48" spans="1:12" x14ac:dyDescent="0.25">
      <c r="A48" s="46">
        <v>14</v>
      </c>
      <c r="B48" s="47">
        <f t="shared" ca="1" si="15"/>
        <v>44551</v>
      </c>
      <c r="C48" s="49"/>
      <c r="D48" s="111">
        <f t="shared" si="26"/>
        <v>114228.40529411765</v>
      </c>
      <c r="E48" s="20">
        <f t="shared" si="26"/>
        <v>103136.44711764707</v>
      </c>
      <c r="F48" s="20">
        <f t="shared" si="26"/>
        <v>90750.81317647059</v>
      </c>
      <c r="G48" s="20">
        <f t="shared" si="26"/>
        <v>56429.874264705875</v>
      </c>
      <c r="H48" s="21">
        <f t="shared" si="20"/>
        <v>16995.391176470584</v>
      </c>
      <c r="I48" s="20">
        <f t="shared" si="20"/>
        <v>22783.070588235296</v>
      </c>
      <c r="J48" s="20">
        <f t="shared" si="20"/>
        <v>11718.755059701494</v>
      </c>
      <c r="K48" s="20">
        <f t="shared" si="20"/>
        <v>11689.384746268655</v>
      </c>
      <c r="L48" s="21">
        <f t="shared" ref="L48" si="35">L47</f>
        <v>13522.783529411763</v>
      </c>
    </row>
    <row r="49" spans="1:12" x14ac:dyDescent="0.25">
      <c r="A49" s="46">
        <v>15</v>
      </c>
      <c r="B49" s="47">
        <f t="shared" ca="1" si="15"/>
        <v>44582</v>
      </c>
      <c r="C49" s="49"/>
      <c r="D49" s="111">
        <f t="shared" si="26"/>
        <v>114228.40529411765</v>
      </c>
      <c r="E49" s="20">
        <f t="shared" si="26"/>
        <v>103136.44711764707</v>
      </c>
      <c r="F49" s="20">
        <f t="shared" si="26"/>
        <v>90750.81317647059</v>
      </c>
      <c r="G49" s="20">
        <f t="shared" si="26"/>
        <v>56429.874264705875</v>
      </c>
      <c r="H49" s="21">
        <f t="shared" si="20"/>
        <v>16995.391176470584</v>
      </c>
      <c r="I49" s="20">
        <f t="shared" si="20"/>
        <v>22783.070588235296</v>
      </c>
      <c r="J49" s="20">
        <f t="shared" si="20"/>
        <v>11718.755059701494</v>
      </c>
      <c r="K49" s="20">
        <f t="shared" si="20"/>
        <v>11689.384746268655</v>
      </c>
      <c r="L49" s="21">
        <f t="shared" ref="L49" si="36">L48</f>
        <v>13522.783529411763</v>
      </c>
    </row>
    <row r="50" spans="1:12" x14ac:dyDescent="0.25">
      <c r="A50" s="46">
        <v>16</v>
      </c>
      <c r="B50" s="47">
        <f t="shared" ca="1" si="15"/>
        <v>44613</v>
      </c>
      <c r="C50" s="49"/>
      <c r="D50" s="111">
        <f t="shared" si="26"/>
        <v>114228.40529411765</v>
      </c>
      <c r="E50" s="20">
        <f t="shared" si="26"/>
        <v>103136.44711764707</v>
      </c>
      <c r="F50" s="20">
        <f t="shared" si="26"/>
        <v>90750.81317647059</v>
      </c>
      <c r="G50" s="20">
        <f t="shared" si="26"/>
        <v>56429.874264705875</v>
      </c>
      <c r="H50" s="21">
        <f t="shared" si="20"/>
        <v>16995.391176470584</v>
      </c>
      <c r="I50" s="20">
        <f t="shared" si="20"/>
        <v>22783.070588235296</v>
      </c>
      <c r="J50" s="20">
        <f t="shared" si="20"/>
        <v>11718.755059701494</v>
      </c>
      <c r="K50" s="20">
        <f t="shared" si="20"/>
        <v>11689.384746268655</v>
      </c>
      <c r="L50" s="21">
        <f t="shared" ref="L50" si="37">L49</f>
        <v>13522.783529411763</v>
      </c>
    </row>
    <row r="51" spans="1:12" x14ac:dyDescent="0.25">
      <c r="A51" s="46">
        <v>17</v>
      </c>
      <c r="B51" s="47">
        <f t="shared" ca="1" si="15"/>
        <v>44641</v>
      </c>
      <c r="C51" s="49"/>
      <c r="D51" s="111">
        <f>D49</f>
        <v>114228.40529411765</v>
      </c>
      <c r="E51" s="20">
        <f t="shared" si="26"/>
        <v>103136.44711764707</v>
      </c>
      <c r="F51" s="20">
        <f t="shared" si="26"/>
        <v>90750.81317647059</v>
      </c>
      <c r="G51" s="20">
        <f t="shared" si="26"/>
        <v>56429.874264705875</v>
      </c>
      <c r="H51" s="21">
        <f t="shared" si="20"/>
        <v>16995.391176470584</v>
      </c>
      <c r="I51" s="20">
        <f t="shared" si="20"/>
        <v>22783.070588235296</v>
      </c>
      <c r="J51" s="20">
        <f t="shared" si="20"/>
        <v>11718.755059701494</v>
      </c>
      <c r="K51" s="20">
        <f t="shared" si="20"/>
        <v>11689.384746268655</v>
      </c>
      <c r="L51" s="21">
        <f t="shared" ref="L51" si="38">L50</f>
        <v>13522.783529411763</v>
      </c>
    </row>
    <row r="52" spans="1:12" x14ac:dyDescent="0.25">
      <c r="A52" s="46">
        <v>18</v>
      </c>
      <c r="B52" s="47">
        <f t="shared" ca="1" si="15"/>
        <v>44672</v>
      </c>
      <c r="C52" s="49"/>
      <c r="D52" s="111">
        <f>D50</f>
        <v>114228.40529411765</v>
      </c>
      <c r="E52" s="20">
        <f t="shared" si="26"/>
        <v>103136.44711764707</v>
      </c>
      <c r="F52" s="20">
        <f t="shared" si="26"/>
        <v>90750.81317647059</v>
      </c>
      <c r="G52" s="20">
        <f t="shared" si="26"/>
        <v>56429.874264705875</v>
      </c>
      <c r="H52" s="21">
        <f t="shared" si="26"/>
        <v>16995.391176470584</v>
      </c>
      <c r="I52" s="20">
        <f t="shared" si="26"/>
        <v>22783.070588235296</v>
      </c>
      <c r="J52" s="20">
        <f t="shared" si="26"/>
        <v>11718.755059701494</v>
      </c>
      <c r="K52" s="20">
        <f t="shared" si="26"/>
        <v>11689.384746268655</v>
      </c>
      <c r="L52" s="21">
        <f t="shared" ref="L52" si="39">L51</f>
        <v>13522.783529411763</v>
      </c>
    </row>
    <row r="53" spans="1:12" x14ac:dyDescent="0.25">
      <c r="A53" s="46">
        <v>19</v>
      </c>
      <c r="B53" s="47">
        <f t="shared" ca="1" si="15"/>
        <v>44702</v>
      </c>
      <c r="C53" s="49"/>
      <c r="D53" s="111">
        <f>D51</f>
        <v>114228.40529411765</v>
      </c>
      <c r="E53" s="20">
        <f t="shared" si="26"/>
        <v>103136.44711764707</v>
      </c>
      <c r="F53" s="20">
        <f t="shared" si="26"/>
        <v>90750.81317647059</v>
      </c>
      <c r="G53" s="20">
        <f t="shared" si="26"/>
        <v>56429.874264705875</v>
      </c>
      <c r="H53" s="21">
        <f t="shared" si="26"/>
        <v>16995.391176470584</v>
      </c>
      <c r="I53" s="20">
        <f t="shared" si="26"/>
        <v>22783.070588235296</v>
      </c>
      <c r="J53" s="20">
        <f t="shared" si="26"/>
        <v>11718.755059701494</v>
      </c>
      <c r="K53" s="20">
        <f t="shared" si="26"/>
        <v>11689.384746268655</v>
      </c>
      <c r="L53" s="21">
        <f t="shared" ref="L53" si="40">L52</f>
        <v>13522.783529411763</v>
      </c>
    </row>
    <row r="54" spans="1:12" x14ac:dyDescent="0.25">
      <c r="A54" s="46">
        <v>20</v>
      </c>
      <c r="B54" s="47">
        <f t="shared" ca="1" si="15"/>
        <v>44733</v>
      </c>
      <c r="C54" s="49"/>
      <c r="D54" s="111">
        <f t="shared" ref="D54:K69" si="41">D53</f>
        <v>114228.40529411765</v>
      </c>
      <c r="E54" s="20">
        <f t="shared" si="26"/>
        <v>103136.44711764707</v>
      </c>
      <c r="F54" s="20">
        <f t="shared" si="26"/>
        <v>90750.81317647059</v>
      </c>
      <c r="G54" s="20">
        <f t="shared" si="26"/>
        <v>56429.874264705875</v>
      </c>
      <c r="H54" s="21">
        <f t="shared" si="26"/>
        <v>16995.391176470584</v>
      </c>
      <c r="I54" s="20">
        <f t="shared" si="26"/>
        <v>22783.070588235296</v>
      </c>
      <c r="J54" s="20">
        <f t="shared" si="26"/>
        <v>11718.755059701494</v>
      </c>
      <c r="K54" s="20">
        <f t="shared" si="26"/>
        <v>11689.384746268655</v>
      </c>
      <c r="L54" s="21">
        <f t="shared" ref="L54" si="42">L53</f>
        <v>13522.783529411763</v>
      </c>
    </row>
    <row r="55" spans="1:12" x14ac:dyDescent="0.25">
      <c r="A55" s="46">
        <v>21</v>
      </c>
      <c r="B55" s="47">
        <f t="shared" ca="1" si="15"/>
        <v>44763</v>
      </c>
      <c r="C55" s="49"/>
      <c r="D55" s="111">
        <f t="shared" si="41"/>
        <v>114228.40529411765</v>
      </c>
      <c r="E55" s="20">
        <f t="shared" si="26"/>
        <v>103136.44711764707</v>
      </c>
      <c r="F55" s="20">
        <f t="shared" si="26"/>
        <v>90750.81317647059</v>
      </c>
      <c r="G55" s="20">
        <f t="shared" si="26"/>
        <v>56429.874264705875</v>
      </c>
      <c r="H55" s="21">
        <f t="shared" si="26"/>
        <v>16995.391176470584</v>
      </c>
      <c r="I55" s="20">
        <f t="shared" si="26"/>
        <v>22783.070588235296</v>
      </c>
      <c r="J55" s="20">
        <f t="shared" si="26"/>
        <v>11718.755059701494</v>
      </c>
      <c r="K55" s="20">
        <f t="shared" si="26"/>
        <v>11689.384746268655</v>
      </c>
      <c r="L55" s="21">
        <f t="shared" ref="L55" si="43">L54</f>
        <v>13522.783529411763</v>
      </c>
    </row>
    <row r="56" spans="1:12" x14ac:dyDescent="0.25">
      <c r="A56" s="46">
        <v>22</v>
      </c>
      <c r="B56" s="47">
        <f t="shared" ca="1" si="15"/>
        <v>44794</v>
      </c>
      <c r="C56" s="49"/>
      <c r="D56" s="111">
        <f t="shared" si="41"/>
        <v>114228.40529411765</v>
      </c>
      <c r="E56" s="20">
        <f t="shared" si="41"/>
        <v>103136.44711764707</v>
      </c>
      <c r="F56" s="20">
        <f t="shared" si="41"/>
        <v>90750.81317647059</v>
      </c>
      <c r="G56" s="20">
        <f t="shared" si="41"/>
        <v>56429.874264705875</v>
      </c>
      <c r="H56" s="21">
        <f t="shared" si="41"/>
        <v>16995.391176470584</v>
      </c>
      <c r="I56" s="20">
        <f t="shared" si="41"/>
        <v>22783.070588235296</v>
      </c>
      <c r="J56" s="20">
        <f t="shared" si="41"/>
        <v>11718.755059701494</v>
      </c>
      <c r="K56" s="20">
        <f t="shared" si="41"/>
        <v>11689.384746268655</v>
      </c>
      <c r="L56" s="21">
        <f t="shared" ref="L56" si="44">L55</f>
        <v>13522.783529411763</v>
      </c>
    </row>
    <row r="57" spans="1:12" x14ac:dyDescent="0.25">
      <c r="A57" s="46">
        <v>23</v>
      </c>
      <c r="B57" s="47">
        <f t="shared" ca="1" si="15"/>
        <v>44825</v>
      </c>
      <c r="C57" s="49"/>
      <c r="D57" s="111">
        <f t="shared" si="41"/>
        <v>114228.40529411765</v>
      </c>
      <c r="E57" s="20">
        <f t="shared" si="41"/>
        <v>103136.44711764707</v>
      </c>
      <c r="F57" s="20">
        <f t="shared" si="41"/>
        <v>90750.81317647059</v>
      </c>
      <c r="G57" s="20">
        <f t="shared" si="41"/>
        <v>56429.874264705875</v>
      </c>
      <c r="H57" s="21">
        <f t="shared" si="41"/>
        <v>16995.391176470584</v>
      </c>
      <c r="I57" s="20">
        <f t="shared" si="41"/>
        <v>22783.070588235296</v>
      </c>
      <c r="J57" s="20">
        <f t="shared" si="41"/>
        <v>11718.755059701494</v>
      </c>
      <c r="K57" s="20">
        <f t="shared" si="41"/>
        <v>11689.384746268655</v>
      </c>
      <c r="L57" s="21">
        <f t="shared" ref="L57" si="45">L56</f>
        <v>13522.783529411763</v>
      </c>
    </row>
    <row r="58" spans="1:12" x14ac:dyDescent="0.25">
      <c r="A58" s="46">
        <v>24</v>
      </c>
      <c r="B58" s="47">
        <f t="shared" ca="1" si="15"/>
        <v>44855</v>
      </c>
      <c r="C58" s="49"/>
      <c r="D58" s="111">
        <f t="shared" si="41"/>
        <v>114228.40529411765</v>
      </c>
      <c r="E58" s="20">
        <f t="shared" si="41"/>
        <v>103136.44711764707</v>
      </c>
      <c r="F58" s="20">
        <f t="shared" si="41"/>
        <v>90750.81317647059</v>
      </c>
      <c r="G58" s="20">
        <f t="shared" si="41"/>
        <v>56429.874264705875</v>
      </c>
      <c r="H58" s="21">
        <f t="shared" si="41"/>
        <v>16995.391176470584</v>
      </c>
      <c r="I58" s="20">
        <f t="shared" si="41"/>
        <v>22783.070588235296</v>
      </c>
      <c r="J58" s="20">
        <f t="shared" si="41"/>
        <v>11718.755059701494</v>
      </c>
      <c r="K58" s="20">
        <f t="shared" si="41"/>
        <v>11689.384746268655</v>
      </c>
      <c r="L58" s="21">
        <f t="shared" ref="L58" si="46">L57</f>
        <v>13522.783529411763</v>
      </c>
    </row>
    <row r="59" spans="1:12" x14ac:dyDescent="0.25">
      <c r="A59" s="46">
        <v>25</v>
      </c>
      <c r="B59" s="47">
        <f t="shared" ca="1" si="15"/>
        <v>44886</v>
      </c>
      <c r="C59" s="49"/>
      <c r="D59" s="111">
        <f t="shared" si="41"/>
        <v>114228.40529411765</v>
      </c>
      <c r="E59" s="20">
        <f t="shared" si="41"/>
        <v>103136.44711764707</v>
      </c>
      <c r="F59" s="20">
        <f t="shared" si="41"/>
        <v>90750.81317647059</v>
      </c>
      <c r="G59" s="20">
        <f t="shared" si="41"/>
        <v>56429.874264705875</v>
      </c>
      <c r="H59" s="21">
        <f t="shared" si="41"/>
        <v>16995.391176470584</v>
      </c>
      <c r="I59" s="20">
        <f t="shared" si="41"/>
        <v>22783.070588235296</v>
      </c>
      <c r="J59" s="20">
        <f t="shared" si="41"/>
        <v>11718.755059701494</v>
      </c>
      <c r="K59" s="20">
        <f t="shared" si="41"/>
        <v>11689.384746268655</v>
      </c>
      <c r="L59" s="21">
        <f t="shared" ref="L59" si="47">L58</f>
        <v>13522.783529411763</v>
      </c>
    </row>
    <row r="60" spans="1:12" x14ac:dyDescent="0.25">
      <c r="A60" s="46">
        <v>26</v>
      </c>
      <c r="B60" s="47">
        <f t="shared" ca="1" si="15"/>
        <v>44916</v>
      </c>
      <c r="C60" s="49"/>
      <c r="D60" s="111">
        <f t="shared" si="41"/>
        <v>114228.40529411765</v>
      </c>
      <c r="E60" s="20">
        <f t="shared" si="41"/>
        <v>103136.44711764707</v>
      </c>
      <c r="F60" s="20">
        <f t="shared" si="41"/>
        <v>90750.81317647059</v>
      </c>
      <c r="G60" s="20">
        <f t="shared" si="41"/>
        <v>56429.874264705875</v>
      </c>
      <c r="H60" s="21">
        <f t="shared" si="41"/>
        <v>16995.391176470584</v>
      </c>
      <c r="I60" s="20">
        <f t="shared" si="41"/>
        <v>22783.070588235296</v>
      </c>
      <c r="J60" s="20">
        <f t="shared" si="41"/>
        <v>11718.755059701494</v>
      </c>
      <c r="K60" s="20">
        <f t="shared" si="41"/>
        <v>11689.384746268655</v>
      </c>
      <c r="L60" s="21">
        <f t="shared" ref="L60" si="48">L59</f>
        <v>13522.783529411763</v>
      </c>
    </row>
    <row r="61" spans="1:12" x14ac:dyDescent="0.25">
      <c r="A61" s="46">
        <v>27</v>
      </c>
      <c r="B61" s="47">
        <f t="shared" ca="1" si="15"/>
        <v>44947</v>
      </c>
      <c r="C61" s="49"/>
      <c r="D61" s="111">
        <f t="shared" si="41"/>
        <v>114228.40529411765</v>
      </c>
      <c r="E61" s="20">
        <f t="shared" si="41"/>
        <v>103136.44711764707</v>
      </c>
      <c r="F61" s="20">
        <f t="shared" si="41"/>
        <v>90750.81317647059</v>
      </c>
      <c r="G61" s="20">
        <f t="shared" si="41"/>
        <v>56429.874264705875</v>
      </c>
      <c r="H61" s="21">
        <f t="shared" si="41"/>
        <v>16995.391176470584</v>
      </c>
      <c r="I61" s="20">
        <f t="shared" si="41"/>
        <v>22783.070588235296</v>
      </c>
      <c r="J61" s="20">
        <f t="shared" si="41"/>
        <v>11718.755059701494</v>
      </c>
      <c r="K61" s="20">
        <f t="shared" si="41"/>
        <v>11689.384746268655</v>
      </c>
      <c r="L61" s="21">
        <f t="shared" ref="L61" si="49">L60</f>
        <v>13522.783529411763</v>
      </c>
    </row>
    <row r="62" spans="1:12" x14ac:dyDescent="0.25">
      <c r="A62" s="46">
        <v>28</v>
      </c>
      <c r="B62" s="47">
        <f t="shared" ca="1" si="15"/>
        <v>44978</v>
      </c>
      <c r="C62" s="49"/>
      <c r="D62" s="111">
        <f t="shared" si="41"/>
        <v>114228.40529411765</v>
      </c>
      <c r="E62" s="20">
        <f t="shared" si="41"/>
        <v>103136.44711764707</v>
      </c>
      <c r="F62" s="20">
        <f t="shared" si="41"/>
        <v>90750.81317647059</v>
      </c>
      <c r="G62" s="20">
        <f t="shared" si="41"/>
        <v>56429.874264705875</v>
      </c>
      <c r="H62" s="21">
        <f t="shared" si="41"/>
        <v>16995.391176470584</v>
      </c>
      <c r="I62" s="20">
        <f t="shared" si="41"/>
        <v>22783.070588235296</v>
      </c>
      <c r="J62" s="20">
        <f t="shared" si="41"/>
        <v>11718.755059701494</v>
      </c>
      <c r="K62" s="20">
        <f t="shared" si="41"/>
        <v>11689.384746268655</v>
      </c>
      <c r="L62" s="21">
        <f t="shared" ref="L62" si="50">L61</f>
        <v>13522.783529411763</v>
      </c>
    </row>
    <row r="63" spans="1:12" x14ac:dyDescent="0.25">
      <c r="A63" s="46">
        <v>29</v>
      </c>
      <c r="B63" s="47">
        <f t="shared" ca="1" si="15"/>
        <v>45006</v>
      </c>
      <c r="C63" s="49"/>
      <c r="D63" s="111">
        <f t="shared" si="41"/>
        <v>114228.40529411765</v>
      </c>
      <c r="E63" s="20">
        <f t="shared" si="41"/>
        <v>103136.44711764707</v>
      </c>
      <c r="F63" s="20">
        <f t="shared" si="41"/>
        <v>90750.81317647059</v>
      </c>
      <c r="G63" s="20">
        <f t="shared" si="41"/>
        <v>56429.874264705875</v>
      </c>
      <c r="H63" s="21">
        <f t="shared" si="41"/>
        <v>16995.391176470584</v>
      </c>
      <c r="I63" s="20">
        <f t="shared" si="41"/>
        <v>22783.070588235296</v>
      </c>
      <c r="J63" s="20">
        <f t="shared" si="41"/>
        <v>11718.755059701494</v>
      </c>
      <c r="K63" s="20">
        <f t="shared" si="41"/>
        <v>11689.384746268655</v>
      </c>
      <c r="L63" s="21">
        <f t="shared" ref="L63" si="51">L62</f>
        <v>13522.783529411763</v>
      </c>
    </row>
    <row r="64" spans="1:12" x14ac:dyDescent="0.25">
      <c r="A64" s="46">
        <v>30</v>
      </c>
      <c r="B64" s="47">
        <f t="shared" ca="1" si="15"/>
        <v>45037</v>
      </c>
      <c r="C64" s="49"/>
      <c r="D64" s="111">
        <f t="shared" si="41"/>
        <v>114228.40529411765</v>
      </c>
      <c r="E64" s="20">
        <f t="shared" si="41"/>
        <v>103136.44711764707</v>
      </c>
      <c r="F64" s="20">
        <f t="shared" si="41"/>
        <v>90750.81317647059</v>
      </c>
      <c r="G64" s="20">
        <f t="shared" si="41"/>
        <v>56429.874264705875</v>
      </c>
      <c r="H64" s="21">
        <f t="shared" si="41"/>
        <v>16995.391176470584</v>
      </c>
      <c r="I64" s="20">
        <f t="shared" si="41"/>
        <v>22783.070588235296</v>
      </c>
      <c r="J64" s="20">
        <f t="shared" si="41"/>
        <v>11718.755059701494</v>
      </c>
      <c r="K64" s="20">
        <f t="shared" si="41"/>
        <v>11689.384746268655</v>
      </c>
      <c r="L64" s="21">
        <f t="shared" ref="L64" si="52">L63</f>
        <v>13522.783529411763</v>
      </c>
    </row>
    <row r="65" spans="1:12" x14ac:dyDescent="0.25">
      <c r="A65" s="46">
        <v>31</v>
      </c>
      <c r="B65" s="47">
        <f t="shared" ca="1" si="15"/>
        <v>45067</v>
      </c>
      <c r="C65" s="49"/>
      <c r="D65" s="111">
        <f t="shared" si="41"/>
        <v>114228.40529411765</v>
      </c>
      <c r="E65" s="20">
        <f t="shared" si="41"/>
        <v>103136.44711764707</v>
      </c>
      <c r="F65" s="20">
        <f t="shared" si="41"/>
        <v>90750.81317647059</v>
      </c>
      <c r="G65" s="20">
        <f t="shared" si="41"/>
        <v>56429.874264705875</v>
      </c>
      <c r="H65" s="21">
        <f t="shared" si="41"/>
        <v>16995.391176470584</v>
      </c>
      <c r="I65" s="20">
        <f t="shared" si="41"/>
        <v>22783.070588235296</v>
      </c>
      <c r="J65" s="20">
        <f t="shared" si="41"/>
        <v>11718.755059701494</v>
      </c>
      <c r="K65" s="20">
        <f t="shared" si="41"/>
        <v>11689.384746268655</v>
      </c>
      <c r="L65" s="21">
        <f t="shared" ref="L65" si="53">L64</f>
        <v>13522.783529411763</v>
      </c>
    </row>
    <row r="66" spans="1:12" x14ac:dyDescent="0.25">
      <c r="A66" s="46">
        <v>32</v>
      </c>
      <c r="B66" s="47">
        <f t="shared" ca="1" si="15"/>
        <v>45098</v>
      </c>
      <c r="C66" s="49"/>
      <c r="D66" s="111">
        <f t="shared" si="41"/>
        <v>114228.40529411765</v>
      </c>
      <c r="E66" s="20">
        <f t="shared" si="41"/>
        <v>103136.44711764707</v>
      </c>
      <c r="F66" s="20">
        <f t="shared" si="41"/>
        <v>90750.81317647059</v>
      </c>
      <c r="G66" s="20">
        <f t="shared" si="41"/>
        <v>56429.874264705875</v>
      </c>
      <c r="H66" s="21">
        <f t="shared" si="41"/>
        <v>16995.391176470584</v>
      </c>
      <c r="I66" s="20">
        <f t="shared" si="41"/>
        <v>22783.070588235296</v>
      </c>
      <c r="J66" s="20">
        <f t="shared" si="41"/>
        <v>11718.755059701494</v>
      </c>
      <c r="K66" s="20">
        <f t="shared" si="41"/>
        <v>11689.384746268655</v>
      </c>
      <c r="L66" s="21">
        <f t="shared" ref="L66" si="54">L65</f>
        <v>13522.783529411763</v>
      </c>
    </row>
    <row r="67" spans="1:12" x14ac:dyDescent="0.25">
      <c r="A67" s="46">
        <v>33</v>
      </c>
      <c r="B67" s="47">
        <f t="shared" ca="1" si="15"/>
        <v>45128</v>
      </c>
      <c r="C67" s="49"/>
      <c r="D67" s="111">
        <f t="shared" si="41"/>
        <v>114228.40529411765</v>
      </c>
      <c r="E67" s="20">
        <f t="shared" si="41"/>
        <v>103136.44711764707</v>
      </c>
      <c r="F67" s="20">
        <f t="shared" si="41"/>
        <v>90750.81317647059</v>
      </c>
      <c r="G67" s="20">
        <f t="shared" si="41"/>
        <v>56429.874264705875</v>
      </c>
      <c r="H67" s="21">
        <f t="shared" si="41"/>
        <v>16995.391176470584</v>
      </c>
      <c r="I67" s="20">
        <f t="shared" si="41"/>
        <v>22783.070588235296</v>
      </c>
      <c r="J67" s="20">
        <f t="shared" si="41"/>
        <v>11718.755059701494</v>
      </c>
      <c r="K67" s="20">
        <f t="shared" si="41"/>
        <v>11689.384746268655</v>
      </c>
      <c r="L67" s="21">
        <f t="shared" ref="L67" si="55">L66</f>
        <v>13522.783529411763</v>
      </c>
    </row>
    <row r="68" spans="1:12" x14ac:dyDescent="0.25">
      <c r="A68" s="46">
        <v>34</v>
      </c>
      <c r="B68" s="47">
        <f t="shared" ca="1" si="15"/>
        <v>45159</v>
      </c>
      <c r="C68" s="49"/>
      <c r="D68" s="111">
        <f t="shared" si="41"/>
        <v>114228.40529411765</v>
      </c>
      <c r="E68" s="20">
        <f t="shared" si="41"/>
        <v>103136.44711764707</v>
      </c>
      <c r="F68" s="20">
        <f t="shared" si="41"/>
        <v>90750.81317647059</v>
      </c>
      <c r="G68" s="20">
        <f t="shared" si="41"/>
        <v>56429.874264705875</v>
      </c>
      <c r="H68" s="21">
        <f>H67</f>
        <v>16995.391176470584</v>
      </c>
      <c r="I68" s="20">
        <f>I67</f>
        <v>22783.070588235296</v>
      </c>
      <c r="J68" s="20">
        <f>J67</f>
        <v>11718.755059701494</v>
      </c>
      <c r="K68" s="20">
        <f>K67</f>
        <v>11689.384746268655</v>
      </c>
      <c r="L68" s="21">
        <f>L67</f>
        <v>13522.783529411763</v>
      </c>
    </row>
    <row r="69" spans="1:12" x14ac:dyDescent="0.25">
      <c r="A69" s="46">
        <v>35</v>
      </c>
      <c r="B69" s="47">
        <f t="shared" ca="1" si="15"/>
        <v>45190</v>
      </c>
      <c r="C69" s="50"/>
      <c r="D69" s="111">
        <f t="shared" si="41"/>
        <v>114228.40529411765</v>
      </c>
      <c r="E69" s="20">
        <f t="shared" si="41"/>
        <v>103136.44711764707</v>
      </c>
      <c r="F69" s="20">
        <f t="shared" si="41"/>
        <v>90750.81317647059</v>
      </c>
      <c r="G69" s="20">
        <f t="shared" si="41"/>
        <v>56429.874264705875</v>
      </c>
      <c r="H69" s="21">
        <f t="shared" si="41"/>
        <v>16995.391176470584</v>
      </c>
      <c r="I69" s="20">
        <f t="shared" si="41"/>
        <v>22783.070588235296</v>
      </c>
      <c r="J69" s="20">
        <f t="shared" si="41"/>
        <v>11718.755059701494</v>
      </c>
      <c r="K69" s="20">
        <f t="shared" si="41"/>
        <v>11689.384746268655</v>
      </c>
      <c r="L69" s="21">
        <f t="shared" ref="L69" si="56">L68</f>
        <v>13522.783529411763</v>
      </c>
    </row>
    <row r="70" spans="1:12" x14ac:dyDescent="0.25">
      <c r="A70" s="46">
        <v>36</v>
      </c>
      <c r="B70" s="47">
        <f t="shared" ca="1" si="15"/>
        <v>45220</v>
      </c>
      <c r="C70" s="50"/>
      <c r="D70" s="111">
        <f t="shared" ref="D70:K100" si="57">D69</f>
        <v>114228.40529411765</v>
      </c>
      <c r="E70" s="20">
        <f t="shared" si="57"/>
        <v>103136.44711764707</v>
      </c>
      <c r="F70" s="20">
        <f t="shared" si="57"/>
        <v>90750.81317647059</v>
      </c>
      <c r="G70" s="20">
        <f t="shared" si="57"/>
        <v>56429.874264705875</v>
      </c>
      <c r="H70" s="20">
        <f t="shared" si="57"/>
        <v>16995.391176470584</v>
      </c>
      <c r="I70" s="20">
        <f t="shared" si="57"/>
        <v>22783.070588235296</v>
      </c>
      <c r="J70" s="20">
        <f t="shared" si="57"/>
        <v>11718.755059701494</v>
      </c>
      <c r="K70" s="20">
        <f t="shared" si="57"/>
        <v>11689.384746268655</v>
      </c>
      <c r="L70" s="20">
        <f t="shared" ref="L70" si="58">L69</f>
        <v>13522.783529411763</v>
      </c>
    </row>
    <row r="71" spans="1:12" x14ac:dyDescent="0.25">
      <c r="A71" s="46">
        <v>37</v>
      </c>
      <c r="B71" s="47">
        <f t="shared" ca="1" si="15"/>
        <v>45251</v>
      </c>
      <c r="C71" s="50"/>
      <c r="D71" s="111">
        <f t="shared" si="57"/>
        <v>114228.40529411765</v>
      </c>
      <c r="E71" s="20">
        <f t="shared" si="57"/>
        <v>103136.44711764707</v>
      </c>
      <c r="F71" s="20">
        <f t="shared" si="57"/>
        <v>90750.81317647059</v>
      </c>
      <c r="G71" s="20">
        <f t="shared" si="57"/>
        <v>56429.874264705875</v>
      </c>
      <c r="H71" s="20">
        <f t="shared" si="57"/>
        <v>16995.391176470584</v>
      </c>
      <c r="I71" s="20">
        <f t="shared" si="57"/>
        <v>22783.070588235296</v>
      </c>
      <c r="J71" s="20">
        <f t="shared" si="57"/>
        <v>11718.755059701494</v>
      </c>
      <c r="K71" s="20">
        <f t="shared" si="57"/>
        <v>11689.384746268655</v>
      </c>
      <c r="L71" s="20">
        <f t="shared" ref="L71" si="59">L70</f>
        <v>13522.783529411763</v>
      </c>
    </row>
    <row r="72" spans="1:12" x14ac:dyDescent="0.25">
      <c r="A72" s="46">
        <v>38</v>
      </c>
      <c r="B72" s="47">
        <f t="shared" ca="1" si="15"/>
        <v>45281</v>
      </c>
      <c r="C72" s="50"/>
      <c r="D72" s="111">
        <f t="shared" si="57"/>
        <v>114228.40529411765</v>
      </c>
      <c r="E72" s="94">
        <f t="shared" si="57"/>
        <v>103136.44711764707</v>
      </c>
      <c r="F72" s="94">
        <f t="shared" si="57"/>
        <v>90750.81317647059</v>
      </c>
      <c r="G72" s="94">
        <f t="shared" si="57"/>
        <v>56429.874264705875</v>
      </c>
      <c r="H72" s="94">
        <f t="shared" si="57"/>
        <v>16995.391176470584</v>
      </c>
      <c r="I72" s="94">
        <f t="shared" si="57"/>
        <v>22783.070588235296</v>
      </c>
      <c r="J72" s="94">
        <f t="shared" si="57"/>
        <v>11718.755059701494</v>
      </c>
      <c r="K72" s="94">
        <f t="shared" si="57"/>
        <v>11689.384746268655</v>
      </c>
      <c r="L72" s="94">
        <f t="shared" ref="L72" si="60">L71</f>
        <v>13522.783529411763</v>
      </c>
    </row>
    <row r="73" spans="1:12" x14ac:dyDescent="0.25">
      <c r="A73" s="46">
        <v>39</v>
      </c>
      <c r="B73" s="47">
        <f t="shared" ca="1" si="15"/>
        <v>45312</v>
      </c>
      <c r="C73" s="50"/>
      <c r="D73" s="111">
        <f t="shared" si="57"/>
        <v>114228.40529411765</v>
      </c>
      <c r="E73" s="94">
        <f t="shared" si="57"/>
        <v>103136.44711764707</v>
      </c>
      <c r="F73" s="94">
        <f t="shared" si="57"/>
        <v>90750.81317647059</v>
      </c>
      <c r="G73" s="94">
        <f t="shared" si="57"/>
        <v>56429.874264705875</v>
      </c>
      <c r="H73" s="94">
        <f t="shared" si="57"/>
        <v>16995.391176470584</v>
      </c>
      <c r="I73" s="94">
        <f t="shared" si="57"/>
        <v>22783.070588235296</v>
      </c>
      <c r="J73" s="94">
        <f t="shared" si="57"/>
        <v>11718.755059701494</v>
      </c>
      <c r="K73" s="94">
        <f t="shared" si="57"/>
        <v>11689.384746268655</v>
      </c>
      <c r="L73" s="94">
        <f t="shared" ref="L73" si="61">L72</f>
        <v>13522.783529411763</v>
      </c>
    </row>
    <row r="74" spans="1:12" x14ac:dyDescent="0.25">
      <c r="A74" s="46">
        <v>40</v>
      </c>
      <c r="B74" s="47">
        <f t="shared" ca="1" si="15"/>
        <v>45343</v>
      </c>
      <c r="C74" s="50"/>
      <c r="D74" s="111">
        <f t="shared" si="57"/>
        <v>114228.40529411765</v>
      </c>
      <c r="E74" s="94">
        <f t="shared" si="57"/>
        <v>103136.44711764707</v>
      </c>
      <c r="F74" s="94">
        <f t="shared" si="57"/>
        <v>90750.81317647059</v>
      </c>
      <c r="G74" s="94">
        <f t="shared" si="57"/>
        <v>56429.874264705875</v>
      </c>
      <c r="H74" s="94">
        <f t="shared" si="57"/>
        <v>16995.391176470584</v>
      </c>
      <c r="I74" s="94">
        <f t="shared" si="57"/>
        <v>22783.070588235296</v>
      </c>
      <c r="J74" s="94">
        <f t="shared" si="57"/>
        <v>11718.755059701494</v>
      </c>
      <c r="K74" s="94">
        <f t="shared" si="57"/>
        <v>11689.384746268655</v>
      </c>
      <c r="L74" s="94">
        <f t="shared" ref="L74" si="62">L73</f>
        <v>13522.783529411763</v>
      </c>
    </row>
    <row r="75" spans="1:12" x14ac:dyDescent="0.25">
      <c r="A75" s="46">
        <v>41</v>
      </c>
      <c r="B75" s="47">
        <f t="shared" ca="1" si="15"/>
        <v>45372</v>
      </c>
      <c r="C75" s="50"/>
      <c r="D75" s="94">
        <f>D74</f>
        <v>114228.40529411765</v>
      </c>
      <c r="E75" s="94">
        <f>E74</f>
        <v>103136.44711764707</v>
      </c>
      <c r="F75" s="94">
        <f>F74</f>
        <v>90750.81317647059</v>
      </c>
      <c r="G75" s="94">
        <f>G74</f>
        <v>56429.874264705875</v>
      </c>
      <c r="H75" s="94">
        <f>H74</f>
        <v>16995.391176470584</v>
      </c>
      <c r="I75" s="94">
        <f>I74</f>
        <v>22783.070588235296</v>
      </c>
      <c r="J75" s="94">
        <f>J74</f>
        <v>11718.755059701494</v>
      </c>
      <c r="K75" s="94">
        <f>K74</f>
        <v>11689.384746268655</v>
      </c>
      <c r="L75" s="94">
        <f>L74</f>
        <v>13522.783529411763</v>
      </c>
    </row>
    <row r="76" spans="1:12" x14ac:dyDescent="0.25">
      <c r="A76" s="46">
        <v>42</v>
      </c>
      <c r="B76" s="47">
        <f t="shared" ca="1" si="15"/>
        <v>45403</v>
      </c>
      <c r="C76" s="50"/>
      <c r="D76" s="94">
        <f>D75</f>
        <v>114228.40529411765</v>
      </c>
      <c r="E76" s="94">
        <f>E75</f>
        <v>103136.44711764707</v>
      </c>
      <c r="F76" s="94">
        <f>F75</f>
        <v>90750.81317647059</v>
      </c>
      <c r="G76" s="94">
        <f>G75</f>
        <v>56429.874264705875</v>
      </c>
      <c r="H76" s="94">
        <f>H75</f>
        <v>16995.391176470584</v>
      </c>
      <c r="I76" s="94">
        <f>I75</f>
        <v>22783.070588235296</v>
      </c>
      <c r="J76" s="94">
        <f>J75</f>
        <v>11718.755059701494</v>
      </c>
      <c r="K76" s="94">
        <f>K75</f>
        <v>11689.384746268655</v>
      </c>
      <c r="L76" s="94">
        <f>L75</f>
        <v>13522.783529411763</v>
      </c>
    </row>
    <row r="77" spans="1:12" x14ac:dyDescent="0.25">
      <c r="A77" s="46">
        <v>43</v>
      </c>
      <c r="B77" s="47">
        <f t="shared" ca="1" si="15"/>
        <v>45433</v>
      </c>
      <c r="C77" s="50"/>
      <c r="D77" s="94">
        <f>D76</f>
        <v>114228.40529411765</v>
      </c>
      <c r="E77" s="94">
        <f>E76</f>
        <v>103136.44711764707</v>
      </c>
      <c r="F77" s="94">
        <f>F76</f>
        <v>90750.81317647059</v>
      </c>
      <c r="G77" s="94">
        <f>G76</f>
        <v>56429.874264705875</v>
      </c>
      <c r="H77" s="94">
        <f>H76</f>
        <v>16995.391176470584</v>
      </c>
      <c r="I77" s="94">
        <f>I76</f>
        <v>22783.070588235296</v>
      </c>
      <c r="J77" s="94">
        <f>J76</f>
        <v>11718.755059701494</v>
      </c>
      <c r="K77" s="94">
        <f>K76</f>
        <v>11689.384746268655</v>
      </c>
      <c r="L77" s="94">
        <f>L76</f>
        <v>13522.783529411763</v>
      </c>
    </row>
    <row r="78" spans="1:12" x14ac:dyDescent="0.25">
      <c r="A78" s="46">
        <v>44</v>
      </c>
      <c r="B78" s="47">
        <f t="shared" ca="1" si="15"/>
        <v>45464</v>
      </c>
      <c r="C78" s="50"/>
      <c r="D78" s="94">
        <f>D77</f>
        <v>114228.40529411765</v>
      </c>
      <c r="E78" s="94">
        <f>E77</f>
        <v>103136.44711764707</v>
      </c>
      <c r="F78" s="94">
        <f>F77</f>
        <v>90750.81317647059</v>
      </c>
      <c r="G78" s="94">
        <f>G77</f>
        <v>56429.874264705875</v>
      </c>
      <c r="H78" s="94">
        <f>H77</f>
        <v>16995.391176470584</v>
      </c>
      <c r="I78" s="94">
        <f>I77</f>
        <v>22783.070588235296</v>
      </c>
      <c r="J78" s="94">
        <f>J77</f>
        <v>11718.755059701494</v>
      </c>
      <c r="K78" s="94">
        <f>K77</f>
        <v>11689.384746268655</v>
      </c>
      <c r="L78" s="94">
        <f>L77</f>
        <v>13522.783529411763</v>
      </c>
    </row>
    <row r="79" spans="1:12" x14ac:dyDescent="0.25">
      <c r="A79" s="46">
        <v>45</v>
      </c>
      <c r="B79" s="47">
        <f t="shared" ca="1" si="15"/>
        <v>45494</v>
      </c>
      <c r="C79" s="50"/>
      <c r="D79" s="94">
        <f>D78</f>
        <v>114228.40529411765</v>
      </c>
      <c r="E79" s="94">
        <f>E78</f>
        <v>103136.44711764707</v>
      </c>
      <c r="F79" s="94">
        <f>F78</f>
        <v>90750.81317647059</v>
      </c>
      <c r="G79" s="94">
        <f>G78</f>
        <v>56429.874264705875</v>
      </c>
      <c r="H79" s="94">
        <f>H78</f>
        <v>16995.391176470584</v>
      </c>
      <c r="I79" s="94">
        <f>I78</f>
        <v>22783.070588235296</v>
      </c>
      <c r="J79" s="94">
        <f>J78</f>
        <v>11718.755059701494</v>
      </c>
      <c r="K79" s="94">
        <f>K78</f>
        <v>11689.384746268655</v>
      </c>
      <c r="L79" s="94">
        <f>L78</f>
        <v>13522.783529411763</v>
      </c>
    </row>
    <row r="80" spans="1:12" x14ac:dyDescent="0.25">
      <c r="A80" s="46">
        <v>46</v>
      </c>
      <c r="B80" s="47">
        <f t="shared" ca="1" si="15"/>
        <v>45525</v>
      </c>
      <c r="C80" s="50"/>
      <c r="D80" s="94">
        <f>D79</f>
        <v>114228.40529411765</v>
      </c>
      <c r="E80" s="94">
        <f>E79</f>
        <v>103136.44711764707</v>
      </c>
      <c r="F80" s="94">
        <f>F79</f>
        <v>90750.81317647059</v>
      </c>
      <c r="G80" s="94">
        <f>G79</f>
        <v>56429.874264705875</v>
      </c>
      <c r="H80" s="94">
        <f>H79</f>
        <v>16995.391176470584</v>
      </c>
      <c r="I80" s="94">
        <f>I79</f>
        <v>22783.070588235296</v>
      </c>
      <c r="J80" s="94">
        <f>J79</f>
        <v>11718.755059701494</v>
      </c>
      <c r="K80" s="94">
        <f>K79</f>
        <v>11689.384746268655</v>
      </c>
      <c r="L80" s="94">
        <f>L79</f>
        <v>13522.783529411763</v>
      </c>
    </row>
    <row r="81" spans="1:12" x14ac:dyDescent="0.25">
      <c r="A81" s="46">
        <v>47</v>
      </c>
      <c r="B81" s="47">
        <f t="shared" ca="1" si="15"/>
        <v>45556</v>
      </c>
      <c r="C81" s="50"/>
      <c r="D81" s="94">
        <f>D80</f>
        <v>114228.40529411765</v>
      </c>
      <c r="E81" s="94">
        <f>E80</f>
        <v>103136.44711764707</v>
      </c>
      <c r="F81" s="94">
        <f>F80</f>
        <v>90750.81317647059</v>
      </c>
      <c r="G81" s="94">
        <f>G80</f>
        <v>56429.874264705875</v>
      </c>
      <c r="H81" s="94">
        <f>H80</f>
        <v>16995.391176470584</v>
      </c>
      <c r="I81" s="94">
        <f>I80</f>
        <v>22783.070588235296</v>
      </c>
      <c r="J81" s="94">
        <f>J80</f>
        <v>11718.755059701494</v>
      </c>
      <c r="K81" s="94">
        <f>K80</f>
        <v>11689.384746268655</v>
      </c>
      <c r="L81" s="94">
        <f>L80</f>
        <v>13522.783529411763</v>
      </c>
    </row>
    <row r="82" spans="1:12" x14ac:dyDescent="0.25">
      <c r="A82" s="46">
        <v>48</v>
      </c>
      <c r="B82" s="47">
        <f t="shared" ca="1" si="15"/>
        <v>45586</v>
      </c>
      <c r="C82" s="50"/>
      <c r="D82" s="94">
        <f>D81</f>
        <v>114228.40529411765</v>
      </c>
      <c r="E82" s="94">
        <f>E81</f>
        <v>103136.44711764707</v>
      </c>
      <c r="F82" s="94">
        <f>F81</f>
        <v>90750.81317647059</v>
      </c>
      <c r="G82" s="94">
        <f>G81</f>
        <v>56429.874264705875</v>
      </c>
      <c r="H82" s="94">
        <f>H81</f>
        <v>16995.391176470584</v>
      </c>
      <c r="I82" s="94">
        <f>I81</f>
        <v>22783.070588235296</v>
      </c>
      <c r="J82" s="94">
        <f>J81</f>
        <v>11718.755059701494</v>
      </c>
      <c r="K82" s="94">
        <f>K81</f>
        <v>11689.384746268655</v>
      </c>
      <c r="L82" s="94">
        <f>L81</f>
        <v>13522.783529411763</v>
      </c>
    </row>
    <row r="83" spans="1:12" x14ac:dyDescent="0.25">
      <c r="A83" s="46">
        <v>49</v>
      </c>
      <c r="B83" s="47">
        <f t="shared" ca="1" si="15"/>
        <v>45617</v>
      </c>
      <c r="C83" s="50"/>
      <c r="D83" s="94">
        <f>D82</f>
        <v>114228.40529411765</v>
      </c>
      <c r="E83" s="94">
        <f>E82</f>
        <v>103136.44711764707</v>
      </c>
      <c r="F83" s="94">
        <f>F82</f>
        <v>90750.81317647059</v>
      </c>
      <c r="G83" s="94">
        <f>G82</f>
        <v>56429.874264705875</v>
      </c>
      <c r="H83" s="94">
        <f>H82</f>
        <v>16995.391176470584</v>
      </c>
      <c r="I83" s="94">
        <f>I82</f>
        <v>22783.070588235296</v>
      </c>
      <c r="J83" s="94">
        <f>J82</f>
        <v>11718.755059701494</v>
      </c>
      <c r="K83" s="94">
        <f>K82</f>
        <v>11689.384746268655</v>
      </c>
      <c r="L83" s="94">
        <f>L82</f>
        <v>13522.783529411763</v>
      </c>
    </row>
    <row r="84" spans="1:12" x14ac:dyDescent="0.25">
      <c r="A84" s="46">
        <v>50</v>
      </c>
      <c r="B84" s="47">
        <f t="shared" ca="1" si="15"/>
        <v>45647</v>
      </c>
      <c r="C84" s="50"/>
      <c r="D84" s="94">
        <f>D83</f>
        <v>114228.40529411765</v>
      </c>
      <c r="E84" s="94">
        <f>E83</f>
        <v>103136.44711764707</v>
      </c>
      <c r="F84" s="94">
        <f>F83</f>
        <v>90750.81317647059</v>
      </c>
      <c r="G84" s="94">
        <f>G83</f>
        <v>56429.874264705875</v>
      </c>
      <c r="H84" s="94">
        <f>H83</f>
        <v>16995.391176470584</v>
      </c>
      <c r="I84" s="94">
        <f>I83</f>
        <v>22783.070588235296</v>
      </c>
      <c r="J84" s="94">
        <f>J83</f>
        <v>11718.755059701494</v>
      </c>
      <c r="K84" s="94">
        <f>K83</f>
        <v>11689.384746268655</v>
      </c>
      <c r="L84" s="94">
        <f>L83</f>
        <v>13522.783529411763</v>
      </c>
    </row>
    <row r="85" spans="1:12" x14ac:dyDescent="0.25">
      <c r="A85" s="46">
        <v>51</v>
      </c>
      <c r="B85" s="47">
        <f t="shared" ca="1" si="15"/>
        <v>45678</v>
      </c>
      <c r="C85" s="50"/>
      <c r="D85" s="94">
        <f>D84</f>
        <v>114228.40529411765</v>
      </c>
      <c r="E85" s="94">
        <f>E84</f>
        <v>103136.44711764707</v>
      </c>
      <c r="F85" s="94">
        <f>F84</f>
        <v>90750.81317647059</v>
      </c>
      <c r="G85" s="94">
        <f>G84</f>
        <v>56429.874264705875</v>
      </c>
      <c r="H85" s="94">
        <f>H84</f>
        <v>16995.391176470584</v>
      </c>
      <c r="I85" s="94">
        <f>I84</f>
        <v>22783.070588235296</v>
      </c>
      <c r="J85" s="94">
        <f>J84</f>
        <v>11718.755059701494</v>
      </c>
      <c r="K85" s="94">
        <f>K84</f>
        <v>11689.384746268655</v>
      </c>
      <c r="L85" s="94">
        <f>L84</f>
        <v>13522.783529411763</v>
      </c>
    </row>
    <row r="86" spans="1:12" x14ac:dyDescent="0.25">
      <c r="A86" s="46">
        <v>52</v>
      </c>
      <c r="B86" s="47">
        <f t="shared" ca="1" si="15"/>
        <v>45709</v>
      </c>
      <c r="C86" s="50"/>
      <c r="D86" s="94">
        <f>D85</f>
        <v>114228.40529411765</v>
      </c>
      <c r="E86" s="94">
        <f>E85</f>
        <v>103136.44711764707</v>
      </c>
      <c r="F86" s="94">
        <f>F85</f>
        <v>90750.81317647059</v>
      </c>
      <c r="G86" s="94">
        <f>G85</f>
        <v>56429.874264705875</v>
      </c>
      <c r="H86" s="94">
        <f>H85</f>
        <v>16995.391176470584</v>
      </c>
      <c r="I86" s="94">
        <f>I85</f>
        <v>22783.070588235296</v>
      </c>
      <c r="J86" s="94">
        <f>J85</f>
        <v>11718.755059701494</v>
      </c>
      <c r="K86" s="94">
        <f>K85</f>
        <v>11689.384746268655</v>
      </c>
      <c r="L86" s="94">
        <f>L85</f>
        <v>13522.783529411763</v>
      </c>
    </row>
    <row r="87" spans="1:12" x14ac:dyDescent="0.25">
      <c r="A87" s="46">
        <v>53</v>
      </c>
      <c r="B87" s="47">
        <f t="shared" ca="1" si="15"/>
        <v>45737</v>
      </c>
      <c r="C87" s="50"/>
      <c r="D87" s="94">
        <f>D86</f>
        <v>114228.40529411765</v>
      </c>
      <c r="E87" s="94">
        <f>E86</f>
        <v>103136.44711764707</v>
      </c>
      <c r="F87" s="94">
        <f>F86</f>
        <v>90750.81317647059</v>
      </c>
      <c r="G87" s="94">
        <f>G86</f>
        <v>56429.874264705875</v>
      </c>
      <c r="H87" s="94">
        <f>H86</f>
        <v>16995.391176470584</v>
      </c>
      <c r="I87" s="94">
        <f>I86</f>
        <v>22783.070588235296</v>
      </c>
      <c r="J87" s="94">
        <f>J86</f>
        <v>11718.755059701494</v>
      </c>
      <c r="K87" s="94">
        <f>K86</f>
        <v>11689.384746268655</v>
      </c>
      <c r="L87" s="94">
        <f>L86</f>
        <v>13522.783529411763</v>
      </c>
    </row>
    <row r="88" spans="1:12" x14ac:dyDescent="0.25">
      <c r="A88" s="46">
        <v>54</v>
      </c>
      <c r="B88" s="47">
        <f t="shared" ca="1" si="15"/>
        <v>45768</v>
      </c>
      <c r="C88" s="50"/>
      <c r="D88" s="94">
        <f>D87</f>
        <v>114228.40529411765</v>
      </c>
      <c r="E88" s="94">
        <f>E87</f>
        <v>103136.44711764707</v>
      </c>
      <c r="F88" s="94">
        <f>F87</f>
        <v>90750.81317647059</v>
      </c>
      <c r="G88" s="94">
        <f>G87</f>
        <v>56429.874264705875</v>
      </c>
      <c r="H88" s="94">
        <f>H87</f>
        <v>16995.391176470584</v>
      </c>
      <c r="I88" s="94">
        <f>I87</f>
        <v>22783.070588235296</v>
      </c>
      <c r="J88" s="94">
        <f>J87</f>
        <v>11718.755059701494</v>
      </c>
      <c r="K88" s="94">
        <f>K87</f>
        <v>11689.384746268655</v>
      </c>
      <c r="L88" s="94">
        <f>L87</f>
        <v>13522.783529411763</v>
      </c>
    </row>
    <row r="89" spans="1:12" x14ac:dyDescent="0.25">
      <c r="A89" s="46">
        <v>55</v>
      </c>
      <c r="B89" s="47">
        <f t="shared" ca="1" si="15"/>
        <v>45798</v>
      </c>
      <c r="C89" s="50"/>
      <c r="D89" s="94">
        <f>D88</f>
        <v>114228.40529411765</v>
      </c>
      <c r="E89" s="94">
        <f>E88</f>
        <v>103136.44711764707</v>
      </c>
      <c r="F89" s="94">
        <f>F88</f>
        <v>90750.81317647059</v>
      </c>
      <c r="G89" s="94">
        <f>G88</f>
        <v>56429.874264705875</v>
      </c>
      <c r="H89" s="94">
        <f>H88</f>
        <v>16995.391176470584</v>
      </c>
      <c r="I89" s="94">
        <f>I88</f>
        <v>22783.070588235296</v>
      </c>
      <c r="J89" s="94">
        <f>J88</f>
        <v>11718.755059701494</v>
      </c>
      <c r="K89" s="94">
        <f>K88</f>
        <v>11689.384746268655</v>
      </c>
      <c r="L89" s="94">
        <f>L88</f>
        <v>13522.783529411763</v>
      </c>
    </row>
    <row r="90" spans="1:12" x14ac:dyDescent="0.25">
      <c r="A90" s="46">
        <v>56</v>
      </c>
      <c r="B90" s="47">
        <f t="shared" ca="1" si="15"/>
        <v>45829</v>
      </c>
      <c r="C90" s="50"/>
      <c r="D90" s="94">
        <f>D89</f>
        <v>114228.40529411765</v>
      </c>
      <c r="E90" s="94">
        <f>E89</f>
        <v>103136.44711764707</v>
      </c>
      <c r="F90" s="94">
        <f>F89</f>
        <v>90750.81317647059</v>
      </c>
      <c r="G90" s="94">
        <f>G89</f>
        <v>56429.874264705875</v>
      </c>
      <c r="H90" s="94">
        <f>H89</f>
        <v>16995.391176470584</v>
      </c>
      <c r="I90" s="94">
        <f>I89</f>
        <v>22783.070588235296</v>
      </c>
      <c r="J90" s="94">
        <f>J89</f>
        <v>11718.755059701494</v>
      </c>
      <c r="K90" s="94">
        <f>K89</f>
        <v>11689.384746268655</v>
      </c>
      <c r="L90" s="94">
        <f>L89</f>
        <v>13522.783529411763</v>
      </c>
    </row>
    <row r="91" spans="1:12" x14ac:dyDescent="0.25">
      <c r="A91" s="46">
        <v>57</v>
      </c>
      <c r="B91" s="47">
        <f t="shared" ca="1" si="15"/>
        <v>45859</v>
      </c>
      <c r="C91" s="50"/>
      <c r="D91" s="94">
        <f t="shared" si="57"/>
        <v>114228.40529411765</v>
      </c>
      <c r="E91" s="94">
        <f t="shared" ref="E91:L91" si="63">E90</f>
        <v>103136.44711764707</v>
      </c>
      <c r="F91" s="94">
        <f t="shared" si="63"/>
        <v>90750.81317647059</v>
      </c>
      <c r="G91" s="94">
        <f t="shared" si="63"/>
        <v>56429.874264705875</v>
      </c>
      <c r="H91" s="94">
        <f t="shared" si="63"/>
        <v>16995.391176470584</v>
      </c>
      <c r="I91" s="94">
        <f t="shared" si="63"/>
        <v>22783.070588235296</v>
      </c>
      <c r="J91" s="94">
        <f t="shared" si="63"/>
        <v>11718.755059701494</v>
      </c>
      <c r="K91" s="94">
        <f t="shared" si="63"/>
        <v>11689.384746268655</v>
      </c>
      <c r="L91" s="94">
        <f t="shared" si="63"/>
        <v>13522.783529411763</v>
      </c>
    </row>
    <row r="92" spans="1:12" x14ac:dyDescent="0.25">
      <c r="A92" s="46">
        <v>58</v>
      </c>
      <c r="B92" s="47">
        <f t="shared" ca="1" si="15"/>
        <v>45890</v>
      </c>
      <c r="C92" s="50"/>
      <c r="D92" s="94">
        <f t="shared" si="57"/>
        <v>114228.40529411765</v>
      </c>
      <c r="E92" s="94">
        <f t="shared" ref="E92:L92" si="64">E91</f>
        <v>103136.44711764707</v>
      </c>
      <c r="F92" s="94">
        <f t="shared" si="64"/>
        <v>90750.81317647059</v>
      </c>
      <c r="G92" s="94">
        <f t="shared" si="64"/>
        <v>56429.874264705875</v>
      </c>
      <c r="H92" s="94">
        <f t="shared" si="64"/>
        <v>16995.391176470584</v>
      </c>
      <c r="I92" s="94">
        <f t="shared" si="64"/>
        <v>22783.070588235296</v>
      </c>
      <c r="J92" s="94">
        <f t="shared" si="64"/>
        <v>11718.755059701494</v>
      </c>
      <c r="K92" s="94">
        <f t="shared" si="64"/>
        <v>11689.384746268655</v>
      </c>
      <c r="L92" s="94">
        <f t="shared" si="64"/>
        <v>13522.783529411763</v>
      </c>
    </row>
    <row r="93" spans="1:12" x14ac:dyDescent="0.25">
      <c r="A93" s="46">
        <v>59</v>
      </c>
      <c r="B93" s="47">
        <f t="shared" ca="1" si="15"/>
        <v>45921</v>
      </c>
      <c r="C93" s="50"/>
      <c r="D93" s="94">
        <f t="shared" si="57"/>
        <v>114228.40529411765</v>
      </c>
      <c r="E93" s="94">
        <f t="shared" ref="E93:L93" si="65">E92</f>
        <v>103136.44711764707</v>
      </c>
      <c r="F93" s="94">
        <f t="shared" si="65"/>
        <v>90750.81317647059</v>
      </c>
      <c r="G93" s="94">
        <f t="shared" si="65"/>
        <v>56429.874264705875</v>
      </c>
      <c r="H93" s="94">
        <f t="shared" si="65"/>
        <v>16995.391176470584</v>
      </c>
      <c r="I93" s="94">
        <f t="shared" si="65"/>
        <v>22783.070588235296</v>
      </c>
      <c r="J93" s="94">
        <f t="shared" si="65"/>
        <v>11718.755059701494</v>
      </c>
      <c r="K93" s="94">
        <f t="shared" si="65"/>
        <v>11689.384746268655</v>
      </c>
      <c r="L93" s="94">
        <f t="shared" si="65"/>
        <v>13522.783529411763</v>
      </c>
    </row>
    <row r="94" spans="1:12" x14ac:dyDescent="0.25">
      <c r="A94" s="46">
        <v>60</v>
      </c>
      <c r="B94" s="47">
        <f t="shared" ca="1" si="15"/>
        <v>45951</v>
      </c>
      <c r="C94" s="50"/>
      <c r="D94" s="94">
        <f t="shared" si="57"/>
        <v>114228.40529411765</v>
      </c>
      <c r="E94" s="94">
        <f t="shared" ref="E94:L94" si="66">E93</f>
        <v>103136.44711764707</v>
      </c>
      <c r="F94" s="94">
        <f t="shared" si="66"/>
        <v>90750.81317647059</v>
      </c>
      <c r="G94" s="94">
        <f t="shared" si="66"/>
        <v>56429.874264705875</v>
      </c>
      <c r="H94" s="94">
        <f t="shared" si="66"/>
        <v>16995.391176470584</v>
      </c>
      <c r="I94" s="94">
        <f t="shared" si="66"/>
        <v>22783.070588235296</v>
      </c>
      <c r="J94" s="94">
        <f t="shared" si="66"/>
        <v>11718.755059701494</v>
      </c>
      <c r="K94" s="94">
        <f t="shared" si="66"/>
        <v>11689.384746268655</v>
      </c>
      <c r="L94" s="94">
        <f t="shared" si="66"/>
        <v>13522.783529411763</v>
      </c>
    </row>
    <row r="95" spans="1:12" x14ac:dyDescent="0.25">
      <c r="A95" s="46">
        <v>61</v>
      </c>
      <c r="B95" s="47">
        <f t="shared" ca="1" si="15"/>
        <v>45982</v>
      </c>
      <c r="C95" s="50"/>
      <c r="D95" s="94">
        <f t="shared" si="57"/>
        <v>114228.40529411765</v>
      </c>
      <c r="E95" s="94">
        <f t="shared" ref="E95:L95" si="67">E94</f>
        <v>103136.44711764707</v>
      </c>
      <c r="F95" s="94">
        <f t="shared" si="67"/>
        <v>90750.81317647059</v>
      </c>
      <c r="G95" s="94">
        <f t="shared" si="67"/>
        <v>56429.874264705875</v>
      </c>
      <c r="H95" s="94">
        <f t="shared" si="67"/>
        <v>16995.391176470584</v>
      </c>
      <c r="I95" s="94">
        <f t="shared" si="67"/>
        <v>22783.070588235296</v>
      </c>
      <c r="J95" s="94">
        <f t="shared" si="67"/>
        <v>11718.755059701494</v>
      </c>
      <c r="K95" s="94">
        <f t="shared" si="67"/>
        <v>11689.384746268655</v>
      </c>
      <c r="L95" s="94">
        <f t="shared" si="67"/>
        <v>13522.783529411763</v>
      </c>
    </row>
    <row r="96" spans="1:12" x14ac:dyDescent="0.25">
      <c r="A96" s="46">
        <v>62</v>
      </c>
      <c r="B96" s="47">
        <f t="shared" ca="1" si="15"/>
        <v>46012</v>
      </c>
      <c r="C96" s="50"/>
      <c r="D96" s="94">
        <f t="shared" si="57"/>
        <v>114228.40529411765</v>
      </c>
      <c r="E96" s="94">
        <f t="shared" ref="E96:L96" si="68">E95</f>
        <v>103136.44711764707</v>
      </c>
      <c r="F96" s="94">
        <f t="shared" si="68"/>
        <v>90750.81317647059</v>
      </c>
      <c r="G96" s="94">
        <f t="shared" si="68"/>
        <v>56429.874264705875</v>
      </c>
      <c r="H96" s="94">
        <f t="shared" si="68"/>
        <v>16995.391176470584</v>
      </c>
      <c r="I96" s="94">
        <f t="shared" si="68"/>
        <v>22783.070588235296</v>
      </c>
      <c r="J96" s="94">
        <f t="shared" si="68"/>
        <v>11718.755059701494</v>
      </c>
      <c r="K96" s="94">
        <f t="shared" si="68"/>
        <v>11689.384746268655</v>
      </c>
      <c r="L96" s="94">
        <f t="shared" si="68"/>
        <v>13522.783529411763</v>
      </c>
    </row>
    <row r="97" spans="1:12" x14ac:dyDescent="0.25">
      <c r="A97" s="46">
        <v>63</v>
      </c>
      <c r="B97" s="47">
        <f t="shared" ca="1" si="15"/>
        <v>46043</v>
      </c>
      <c r="C97" s="50"/>
      <c r="D97" s="94">
        <f t="shared" si="57"/>
        <v>114228.40529411765</v>
      </c>
      <c r="E97" s="94">
        <f t="shared" ref="E97:L97" si="69">E96</f>
        <v>103136.44711764707</v>
      </c>
      <c r="F97" s="94">
        <f t="shared" si="69"/>
        <v>90750.81317647059</v>
      </c>
      <c r="G97" s="94">
        <f t="shared" si="69"/>
        <v>56429.874264705875</v>
      </c>
      <c r="H97" s="94">
        <f t="shared" si="69"/>
        <v>16995.391176470584</v>
      </c>
      <c r="I97" s="94">
        <f t="shared" si="69"/>
        <v>22783.070588235296</v>
      </c>
      <c r="J97" s="94">
        <f t="shared" si="69"/>
        <v>11718.755059701494</v>
      </c>
      <c r="K97" s="94">
        <f t="shared" si="69"/>
        <v>11689.384746268655</v>
      </c>
      <c r="L97" s="94">
        <f t="shared" si="69"/>
        <v>13522.783529411763</v>
      </c>
    </row>
    <row r="98" spans="1:12" x14ac:dyDescent="0.25">
      <c r="A98" s="46">
        <v>64</v>
      </c>
      <c r="B98" s="47">
        <f t="shared" ca="1" si="15"/>
        <v>46074</v>
      </c>
      <c r="C98" s="50"/>
      <c r="D98" s="94">
        <f t="shared" si="57"/>
        <v>114228.40529411765</v>
      </c>
      <c r="E98" s="94">
        <f t="shared" ref="E98:L98" si="70">E97</f>
        <v>103136.44711764707</v>
      </c>
      <c r="F98" s="94">
        <f t="shared" si="70"/>
        <v>90750.81317647059</v>
      </c>
      <c r="G98" s="94">
        <f t="shared" si="70"/>
        <v>56429.874264705875</v>
      </c>
      <c r="H98" s="94">
        <f t="shared" si="70"/>
        <v>16995.391176470584</v>
      </c>
      <c r="I98" s="94">
        <f t="shared" si="70"/>
        <v>22783.070588235296</v>
      </c>
      <c r="J98" s="94">
        <f t="shared" si="70"/>
        <v>11718.755059701494</v>
      </c>
      <c r="K98" s="94">
        <f t="shared" si="70"/>
        <v>11689.384746268655</v>
      </c>
      <c r="L98" s="94">
        <f t="shared" si="70"/>
        <v>13522.783529411763</v>
      </c>
    </row>
    <row r="99" spans="1:12" x14ac:dyDescent="0.25">
      <c r="A99" s="46">
        <v>65</v>
      </c>
      <c r="B99" s="47">
        <f t="shared" ca="1" si="15"/>
        <v>46102</v>
      </c>
      <c r="C99" s="50"/>
      <c r="D99" s="94">
        <f t="shared" si="57"/>
        <v>114228.40529411765</v>
      </c>
      <c r="E99" s="94">
        <f t="shared" ref="E99:L99" si="71">E98</f>
        <v>103136.44711764707</v>
      </c>
      <c r="F99" s="94">
        <f t="shared" si="71"/>
        <v>90750.81317647059</v>
      </c>
      <c r="G99" s="94">
        <f t="shared" si="71"/>
        <v>56429.874264705875</v>
      </c>
      <c r="H99" s="94">
        <f t="shared" si="71"/>
        <v>16995.391176470584</v>
      </c>
      <c r="I99" s="94">
        <f t="shared" si="71"/>
        <v>22783.070588235296</v>
      </c>
      <c r="J99" s="94">
        <f t="shared" si="71"/>
        <v>11718.755059701494</v>
      </c>
      <c r="K99" s="94">
        <f t="shared" si="71"/>
        <v>11689.384746268655</v>
      </c>
      <c r="L99" s="94">
        <f t="shared" si="71"/>
        <v>13522.783529411763</v>
      </c>
    </row>
    <row r="100" spans="1:12" x14ac:dyDescent="0.25">
      <c r="A100" s="46">
        <v>66</v>
      </c>
      <c r="B100" s="47">
        <f t="shared" ca="1" si="15"/>
        <v>46133</v>
      </c>
      <c r="C100" s="50"/>
      <c r="D100" s="94">
        <f t="shared" si="57"/>
        <v>114228.40529411765</v>
      </c>
      <c r="E100" s="94">
        <f t="shared" ref="E100:L100" si="72">E99</f>
        <v>103136.44711764707</v>
      </c>
      <c r="F100" s="94">
        <f t="shared" si="72"/>
        <v>90750.81317647059</v>
      </c>
      <c r="G100" s="94">
        <f t="shared" si="72"/>
        <v>56429.874264705875</v>
      </c>
      <c r="H100" s="94">
        <f t="shared" si="72"/>
        <v>16995.391176470584</v>
      </c>
      <c r="I100" s="94">
        <f t="shared" si="72"/>
        <v>22783.070588235296</v>
      </c>
      <c r="J100" s="94">
        <f t="shared" si="72"/>
        <v>11718.755059701494</v>
      </c>
      <c r="K100" s="94">
        <f t="shared" si="72"/>
        <v>11689.384746268655</v>
      </c>
      <c r="L100" s="94">
        <f t="shared" si="72"/>
        <v>13522.783529411763</v>
      </c>
    </row>
    <row r="101" spans="1:12" x14ac:dyDescent="0.25">
      <c r="A101" s="46">
        <v>67</v>
      </c>
      <c r="B101" s="47">
        <f t="shared" ca="1" si="15"/>
        <v>46163</v>
      </c>
      <c r="C101" s="50"/>
      <c r="D101" s="94">
        <f t="shared" ref="D101:K102" si="73">D100</f>
        <v>114228.40529411765</v>
      </c>
      <c r="E101" s="94">
        <f t="shared" ref="E101:L101" si="74">E100</f>
        <v>103136.44711764707</v>
      </c>
      <c r="F101" s="94">
        <f t="shared" si="74"/>
        <v>90750.81317647059</v>
      </c>
      <c r="G101" s="94">
        <f t="shared" si="74"/>
        <v>56429.874264705875</v>
      </c>
      <c r="H101" s="94">
        <f t="shared" si="74"/>
        <v>16995.391176470584</v>
      </c>
      <c r="I101" s="94">
        <f t="shared" si="74"/>
        <v>22783.070588235296</v>
      </c>
      <c r="J101" s="94">
        <f t="shared" si="74"/>
        <v>11718.755059701494</v>
      </c>
      <c r="K101" s="94">
        <f t="shared" si="74"/>
        <v>11689.384746268655</v>
      </c>
      <c r="L101" s="94">
        <f t="shared" si="74"/>
        <v>13522.783529411763</v>
      </c>
    </row>
    <row r="102" spans="1:12" x14ac:dyDescent="0.25">
      <c r="A102" s="46">
        <v>68</v>
      </c>
      <c r="B102" s="47">
        <f t="shared" ca="1" si="15"/>
        <v>46194</v>
      </c>
      <c r="C102" s="50"/>
      <c r="D102" s="94">
        <f t="shared" si="73"/>
        <v>114228.40529411765</v>
      </c>
      <c r="E102" s="94">
        <f t="shared" ref="E102:L102" si="75">E101</f>
        <v>103136.44711764707</v>
      </c>
      <c r="F102" s="94">
        <f t="shared" si="75"/>
        <v>90750.81317647059</v>
      </c>
      <c r="G102" s="94">
        <f t="shared" si="75"/>
        <v>56429.874264705875</v>
      </c>
      <c r="H102" s="94">
        <f t="shared" si="75"/>
        <v>16995.391176470584</v>
      </c>
      <c r="I102" s="94">
        <f t="shared" si="75"/>
        <v>22783.070588235296</v>
      </c>
      <c r="J102" s="94">
        <f t="shared" si="75"/>
        <v>11718.755059701494</v>
      </c>
      <c r="K102" s="94">
        <f t="shared" si="75"/>
        <v>11689.384746268655</v>
      </c>
      <c r="L102" s="94">
        <f t="shared" si="75"/>
        <v>13522.783529411763</v>
      </c>
    </row>
    <row r="103" spans="1:12" x14ac:dyDescent="0.25">
      <c r="A103" s="46">
        <v>69</v>
      </c>
      <c r="B103" s="47">
        <f t="shared" ca="1" si="15"/>
        <v>46224</v>
      </c>
      <c r="C103" s="52"/>
      <c r="D103" s="53"/>
      <c r="E103" s="20">
        <f>E102</f>
        <v>103136.44711764707</v>
      </c>
      <c r="F103" s="20">
        <f>F102</f>
        <v>90750.81317647059</v>
      </c>
      <c r="G103" s="20">
        <f>G102</f>
        <v>56429.874264705875</v>
      </c>
      <c r="H103" s="54">
        <f>H31</f>
        <v>6690557.3999999994</v>
      </c>
      <c r="I103" s="53">
        <f>I31</f>
        <v>6296995.2000000002</v>
      </c>
      <c r="J103" s="20">
        <f>J31</f>
        <v>6281252.7120000012</v>
      </c>
      <c r="K103" s="95">
        <f>K31</f>
        <v>5482321.4459999995</v>
      </c>
      <c r="L103" s="54">
        <f>L31</f>
        <v>6926694.7199999997</v>
      </c>
    </row>
    <row r="104" spans="1:12" x14ac:dyDescent="0.25">
      <c r="A104" s="46"/>
      <c r="B104" s="47" t="s">
        <v>31</v>
      </c>
      <c r="C104" s="56">
        <v>50000</v>
      </c>
      <c r="D104" s="53"/>
      <c r="E104" s="20"/>
      <c r="F104" s="55"/>
      <c r="G104" s="55"/>
      <c r="H104" s="57"/>
      <c r="I104" s="56"/>
      <c r="J104" s="20"/>
      <c r="K104" s="58"/>
      <c r="L104" s="57"/>
    </row>
    <row r="105" spans="1:12" x14ac:dyDescent="0.25">
      <c r="A105" s="5"/>
      <c r="B105" s="59" t="s">
        <v>23</v>
      </c>
      <c r="C105" s="60">
        <f t="shared" ref="C105:K105" si="76">SUM(C34:C104)</f>
        <v>7477681.7999999998</v>
      </c>
      <c r="D105" s="61">
        <f t="shared" si="76"/>
        <v>7792531.5599999949</v>
      </c>
      <c r="E105" s="62">
        <f t="shared" si="76"/>
        <v>7792531.5600000061</v>
      </c>
      <c r="F105" s="63">
        <f t="shared" si="76"/>
        <v>7713819.1200000132</v>
      </c>
      <c r="G105" s="64">
        <f t="shared" si="76"/>
        <v>7674462.9000000022</v>
      </c>
      <c r="H105" s="65">
        <f t="shared" si="76"/>
        <v>7871243.9999999981</v>
      </c>
      <c r="I105" s="62">
        <f t="shared" si="76"/>
        <v>7871243.9999999991</v>
      </c>
      <c r="J105" s="62">
        <f t="shared" si="76"/>
        <v>7851565.8899999969</v>
      </c>
      <c r="K105" s="64">
        <f t="shared" si="76"/>
        <v>7831887.7800000021</v>
      </c>
      <c r="L105" s="65">
        <f>SUM(L34:L104)</f>
        <v>7871244</v>
      </c>
    </row>
    <row r="106" spans="1:12" x14ac:dyDescent="0.25">
      <c r="A106" s="1"/>
      <c r="B106" s="66" t="s">
        <v>24</v>
      </c>
      <c r="C106" s="67"/>
      <c r="D106" s="67"/>
      <c r="E106" s="67"/>
      <c r="F106" s="68"/>
    </row>
  </sheetData>
  <mergeCells count="6">
    <mergeCell ref="B2:K2"/>
    <mergeCell ref="B3:B9"/>
    <mergeCell ref="E4:G8"/>
    <mergeCell ref="E10:G10"/>
    <mergeCell ref="H10:I10"/>
    <mergeCell ref="J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Phase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Quisto</dc:creator>
  <cp:lastModifiedBy>Noreen</cp:lastModifiedBy>
  <dcterms:created xsi:type="dcterms:W3CDTF">2018-05-27T04:49:50Z</dcterms:created>
  <dcterms:modified xsi:type="dcterms:W3CDTF">2020-10-21T12:32:53Z</dcterms:modified>
</cp:coreProperties>
</file>