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24"/>
  <workbookPr/>
  <mc:AlternateContent xmlns:mc="http://schemas.openxmlformats.org/markup-compatibility/2006">
    <mc:Choice Requires="x15">
      <x15ac:absPath xmlns:x15ac="http://schemas.microsoft.com/office/spreadsheetml/2010/11/ac" url="https://d.docs.live.net/0bde5d197d855914/Desktop/2nd Quarter 2020 Templates/"/>
    </mc:Choice>
  </mc:AlternateContent>
  <xr:revisionPtr revIDLastSave="0" documentId="8_{9CEE6F0D-6487-43BF-9F33-E4095B9167BB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Residential Units" sheetId="3" r:id="rId1"/>
    <sheet name="Parking" sheetId="4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91" i="4" l="1"/>
  <c r="B90" i="4"/>
  <c r="B89" i="4"/>
  <c r="B88" i="4"/>
  <c r="B87" i="4"/>
  <c r="B86" i="4"/>
  <c r="B85" i="4"/>
  <c r="B84" i="4"/>
  <c r="B83" i="4"/>
  <c r="B82" i="4"/>
  <c r="B81" i="4"/>
  <c r="B80" i="4"/>
  <c r="B79" i="4"/>
  <c r="B78" i="4"/>
  <c r="B77" i="4"/>
  <c r="B76" i="4"/>
  <c r="B75" i="4"/>
  <c r="B74" i="4"/>
  <c r="B73" i="4"/>
  <c r="B72" i="4"/>
  <c r="B71" i="4"/>
  <c r="B70" i="4"/>
  <c r="B69" i="4"/>
  <c r="B68" i="4"/>
  <c r="B67" i="4"/>
  <c r="B66" i="4"/>
  <c r="B65" i="4"/>
  <c r="B64" i="4"/>
  <c r="B63" i="4"/>
  <c r="B62" i="4"/>
  <c r="B61" i="4"/>
  <c r="B60" i="4"/>
  <c r="B59" i="4"/>
  <c r="B58" i="4"/>
  <c r="B57" i="4"/>
  <c r="B56" i="4"/>
  <c r="B55" i="4"/>
  <c r="B54" i="4"/>
  <c r="B53" i="4"/>
  <c r="B52" i="4"/>
  <c r="B51" i="4"/>
  <c r="B50" i="4"/>
  <c r="B49" i="4"/>
  <c r="B48" i="4"/>
  <c r="B47" i="4"/>
  <c r="B46" i="4"/>
  <c r="B45" i="4"/>
  <c r="B44" i="4"/>
  <c r="B43" i="4"/>
  <c r="B42" i="4"/>
  <c r="B41" i="4"/>
  <c r="B40" i="4"/>
  <c r="B39" i="4"/>
  <c r="B38" i="4"/>
  <c r="B37" i="4"/>
  <c r="B36" i="4"/>
  <c r="B35" i="4"/>
  <c r="C34" i="4"/>
  <c r="B34" i="4"/>
  <c r="D22" i="4"/>
  <c r="E22" i="4" s="1"/>
  <c r="H12" i="4"/>
  <c r="I12" i="4" s="1"/>
  <c r="C12" i="4"/>
  <c r="C3" i="4"/>
  <c r="F22" i="4" l="1"/>
  <c r="E34" i="4"/>
  <c r="D34" i="4"/>
  <c r="I15" i="4"/>
  <c r="I18" i="4" s="1"/>
  <c r="J12" i="4"/>
  <c r="H15" i="4"/>
  <c r="H18" i="4" s="1"/>
  <c r="D12" i="4"/>
  <c r="C14" i="4"/>
  <c r="C15" i="4" s="1"/>
  <c r="C18" i="4" s="1"/>
  <c r="F34" i="4" l="1"/>
  <c r="G22" i="4"/>
  <c r="C16" i="4"/>
  <c r="K12" i="4"/>
  <c r="J15" i="4"/>
  <c r="J18" i="4" s="1"/>
  <c r="D15" i="4"/>
  <c r="D18" i="4" s="1"/>
  <c r="E12" i="4"/>
  <c r="H16" i="4"/>
  <c r="I16" i="4"/>
  <c r="I19" i="4" s="1"/>
  <c r="B90" i="3"/>
  <c r="B89" i="3"/>
  <c r="B88" i="3"/>
  <c r="B87" i="3"/>
  <c r="B86" i="3"/>
  <c r="B85" i="3"/>
  <c r="B84" i="3"/>
  <c r="B83" i="3"/>
  <c r="B82" i="3"/>
  <c r="B81" i="3"/>
  <c r="B80" i="3"/>
  <c r="B79" i="3"/>
  <c r="B78" i="3"/>
  <c r="B77" i="3"/>
  <c r="B76" i="3"/>
  <c r="B75" i="3"/>
  <c r="B74" i="3"/>
  <c r="B73" i="3"/>
  <c r="B72" i="3"/>
  <c r="B71" i="3"/>
  <c r="B70" i="3"/>
  <c r="H19" i="4" l="1"/>
  <c r="H21" i="4" s="1"/>
  <c r="H22" i="4"/>
  <c r="G34" i="4"/>
  <c r="C19" i="4"/>
  <c r="C21" i="4" s="1"/>
  <c r="C23" i="4" s="1"/>
  <c r="C25" i="4" s="1"/>
  <c r="C35" i="4" s="1"/>
  <c r="C93" i="4" s="1"/>
  <c r="D16" i="4"/>
  <c r="J16" i="4"/>
  <c r="G12" i="4"/>
  <c r="F12" i="4"/>
  <c r="E15" i="4"/>
  <c r="E18" i="4" s="1"/>
  <c r="I31" i="4"/>
  <c r="I91" i="4" s="1"/>
  <c r="I21" i="4"/>
  <c r="K15" i="4"/>
  <c r="K18" i="4" s="1"/>
  <c r="C3" i="3"/>
  <c r="D22" i="3"/>
  <c r="E22" i="3" s="1"/>
  <c r="F22" i="3" s="1"/>
  <c r="G22" i="3" s="1"/>
  <c r="H22" i="3" s="1"/>
  <c r="H31" i="4" l="1"/>
  <c r="H91" i="4" s="1"/>
  <c r="J19" i="4"/>
  <c r="J27" i="4" s="1"/>
  <c r="J29" i="4" s="1"/>
  <c r="J36" i="4" s="1"/>
  <c r="J37" i="4" s="1"/>
  <c r="J38" i="4" s="1"/>
  <c r="J39" i="4" s="1"/>
  <c r="J40" i="4" s="1"/>
  <c r="J41" i="4" s="1"/>
  <c r="J42" i="4" s="1"/>
  <c r="J43" i="4" s="1"/>
  <c r="J44" i="4" s="1"/>
  <c r="J45" i="4" s="1"/>
  <c r="J46" i="4" s="1"/>
  <c r="J47" i="4" s="1"/>
  <c r="J48" i="4" s="1"/>
  <c r="J49" i="4" s="1"/>
  <c r="J50" i="4" s="1"/>
  <c r="J51" i="4" s="1"/>
  <c r="J52" i="4" s="1"/>
  <c r="J53" i="4" s="1"/>
  <c r="J54" i="4" s="1"/>
  <c r="J55" i="4" s="1"/>
  <c r="J56" i="4" s="1"/>
  <c r="J57" i="4" s="1"/>
  <c r="J58" i="4" s="1"/>
  <c r="J59" i="4" s="1"/>
  <c r="J60" i="4" s="1"/>
  <c r="J61" i="4" s="1"/>
  <c r="J62" i="4" s="1"/>
  <c r="J63" i="4" s="1"/>
  <c r="J64" i="4" s="1"/>
  <c r="J65" i="4" s="1"/>
  <c r="J66" i="4" s="1"/>
  <c r="J67" i="4" s="1"/>
  <c r="J68" i="4" s="1"/>
  <c r="J69" i="4" s="1"/>
  <c r="J70" i="4" s="1"/>
  <c r="J71" i="4" s="1"/>
  <c r="J72" i="4" s="1"/>
  <c r="J73" i="4" s="1"/>
  <c r="J74" i="4" s="1"/>
  <c r="J75" i="4" s="1"/>
  <c r="J76" i="4" s="1"/>
  <c r="J77" i="4" s="1"/>
  <c r="J78" i="4" s="1"/>
  <c r="J79" i="4" s="1"/>
  <c r="J80" i="4" s="1"/>
  <c r="J81" i="4" s="1"/>
  <c r="J82" i="4" s="1"/>
  <c r="J83" i="4" s="1"/>
  <c r="J84" i="4" s="1"/>
  <c r="J85" i="4" s="1"/>
  <c r="I22" i="4"/>
  <c r="H34" i="4"/>
  <c r="D19" i="4"/>
  <c r="D21" i="4" s="1"/>
  <c r="D23" i="4" s="1"/>
  <c r="D25" i="4" s="1"/>
  <c r="D35" i="4" s="1"/>
  <c r="D36" i="4" s="1"/>
  <c r="D37" i="4" s="1"/>
  <c r="D38" i="4" s="1"/>
  <c r="D39" i="4" s="1"/>
  <c r="D40" i="4" s="1"/>
  <c r="D41" i="4" s="1"/>
  <c r="D42" i="4" s="1"/>
  <c r="D43" i="4" s="1"/>
  <c r="D44" i="4" s="1"/>
  <c r="D45" i="4" s="1"/>
  <c r="D46" i="4" s="1"/>
  <c r="D47" i="4" s="1"/>
  <c r="D48" i="4" s="1"/>
  <c r="D49" i="4" s="1"/>
  <c r="H23" i="4"/>
  <c r="H25" i="4" s="1"/>
  <c r="H35" i="4" s="1"/>
  <c r="H36" i="4" s="1"/>
  <c r="H37" i="4" s="1"/>
  <c r="H38" i="4" s="1"/>
  <c r="H39" i="4" s="1"/>
  <c r="H40" i="4" s="1"/>
  <c r="H41" i="4" s="1"/>
  <c r="H42" i="4" s="1"/>
  <c r="H43" i="4" s="1"/>
  <c r="H44" i="4" s="1"/>
  <c r="H45" i="4" s="1"/>
  <c r="H46" i="4" s="1"/>
  <c r="H47" i="4" s="1"/>
  <c r="H48" i="4" s="1"/>
  <c r="H49" i="4" s="1"/>
  <c r="H50" i="4" s="1"/>
  <c r="H51" i="4" s="1"/>
  <c r="H52" i="4" s="1"/>
  <c r="H53" i="4" s="1"/>
  <c r="H54" i="4" s="1"/>
  <c r="H55" i="4" s="1"/>
  <c r="H56" i="4" s="1"/>
  <c r="H57" i="4" s="1"/>
  <c r="H58" i="4" s="1"/>
  <c r="H59" i="4" s="1"/>
  <c r="H60" i="4" s="1"/>
  <c r="H61" i="4" s="1"/>
  <c r="H62" i="4" s="1"/>
  <c r="H63" i="4" s="1"/>
  <c r="H64" i="4" s="1"/>
  <c r="H65" i="4" s="1"/>
  <c r="H66" i="4" s="1"/>
  <c r="H67" i="4" s="1"/>
  <c r="H68" i="4" s="1"/>
  <c r="H69" i="4" s="1"/>
  <c r="H70" i="4" s="1"/>
  <c r="H71" i="4" s="1"/>
  <c r="H72" i="4" s="1"/>
  <c r="H73" i="4" s="1"/>
  <c r="H74" i="4" s="1"/>
  <c r="H75" i="4" s="1"/>
  <c r="H76" i="4" s="1"/>
  <c r="H77" i="4" s="1"/>
  <c r="H78" i="4" s="1"/>
  <c r="H79" i="4" s="1"/>
  <c r="H80" i="4" s="1"/>
  <c r="H81" i="4" s="1"/>
  <c r="H82" i="4" s="1"/>
  <c r="H83" i="4" s="1"/>
  <c r="H84" i="4" s="1"/>
  <c r="H85" i="4" s="1"/>
  <c r="H86" i="4" s="1"/>
  <c r="H87" i="4" s="1"/>
  <c r="H88" i="4" s="1"/>
  <c r="H89" i="4" s="1"/>
  <c r="H90" i="4" s="1"/>
  <c r="E16" i="4"/>
  <c r="F15" i="4"/>
  <c r="F18" i="4" s="1"/>
  <c r="G15" i="4"/>
  <c r="G18" i="4" s="1"/>
  <c r="K16" i="4"/>
  <c r="I22" i="3"/>
  <c r="J22" i="3" s="1"/>
  <c r="K22" i="3" s="1"/>
  <c r="L22" i="3" s="1"/>
  <c r="L34" i="3" s="1"/>
  <c r="B91" i="3"/>
  <c r="J31" i="4" l="1"/>
  <c r="J91" i="4" s="1"/>
  <c r="J21" i="4"/>
  <c r="I34" i="4"/>
  <c r="J22" i="4"/>
  <c r="I23" i="4"/>
  <c r="I25" i="4" s="1"/>
  <c r="I35" i="4" s="1"/>
  <c r="I36" i="4" s="1"/>
  <c r="I37" i="4" s="1"/>
  <c r="I38" i="4" s="1"/>
  <c r="I39" i="4" s="1"/>
  <c r="I40" i="4" s="1"/>
  <c r="I41" i="4" s="1"/>
  <c r="I42" i="4" s="1"/>
  <c r="I43" i="4" s="1"/>
  <c r="I44" i="4" s="1"/>
  <c r="I45" i="4" s="1"/>
  <c r="I46" i="4" s="1"/>
  <c r="I47" i="4" s="1"/>
  <c r="I48" i="4" s="1"/>
  <c r="I49" i="4" s="1"/>
  <c r="I50" i="4" s="1"/>
  <c r="I51" i="4" s="1"/>
  <c r="I52" i="4" s="1"/>
  <c r="I53" i="4" s="1"/>
  <c r="I54" i="4" s="1"/>
  <c r="I55" i="4" s="1"/>
  <c r="I56" i="4" s="1"/>
  <c r="I57" i="4" s="1"/>
  <c r="I58" i="4" s="1"/>
  <c r="I59" i="4" s="1"/>
  <c r="I60" i="4" s="1"/>
  <c r="I61" i="4" s="1"/>
  <c r="I62" i="4" s="1"/>
  <c r="I63" i="4" s="1"/>
  <c r="I64" i="4" s="1"/>
  <c r="I65" i="4" s="1"/>
  <c r="I66" i="4" s="1"/>
  <c r="I67" i="4" s="1"/>
  <c r="I68" i="4" s="1"/>
  <c r="I69" i="4" s="1"/>
  <c r="I70" i="4" s="1"/>
  <c r="I71" i="4" s="1"/>
  <c r="I72" i="4" s="1"/>
  <c r="I73" i="4" s="1"/>
  <c r="I74" i="4" s="1"/>
  <c r="I75" i="4" s="1"/>
  <c r="I76" i="4" s="1"/>
  <c r="I77" i="4" s="1"/>
  <c r="I78" i="4" s="1"/>
  <c r="I79" i="4" s="1"/>
  <c r="I80" i="4" s="1"/>
  <c r="I81" i="4" s="1"/>
  <c r="I82" i="4" s="1"/>
  <c r="I83" i="4" s="1"/>
  <c r="I84" i="4" s="1"/>
  <c r="I85" i="4" s="1"/>
  <c r="I86" i="4" s="1"/>
  <c r="I87" i="4" s="1"/>
  <c r="I88" i="4" s="1"/>
  <c r="I89" i="4" s="1"/>
  <c r="I90" i="4" s="1"/>
  <c r="K19" i="4"/>
  <c r="K21" i="4" s="1"/>
  <c r="H93" i="4"/>
  <c r="E19" i="4"/>
  <c r="E27" i="4" s="1"/>
  <c r="E29" i="4" s="1"/>
  <c r="E36" i="4" s="1"/>
  <c r="E37" i="4" s="1"/>
  <c r="E38" i="4" s="1"/>
  <c r="E39" i="4" s="1"/>
  <c r="E40" i="4" s="1"/>
  <c r="E41" i="4" s="1"/>
  <c r="E42" i="4" s="1"/>
  <c r="E43" i="4" s="1"/>
  <c r="E44" i="4" s="1"/>
  <c r="E45" i="4" s="1"/>
  <c r="E46" i="4" s="1"/>
  <c r="E47" i="4" s="1"/>
  <c r="E48" i="4" s="1"/>
  <c r="E49" i="4" s="1"/>
  <c r="E50" i="4" s="1"/>
  <c r="E51" i="4" s="1"/>
  <c r="E52" i="4" s="1"/>
  <c r="E53" i="4" s="1"/>
  <c r="E54" i="4" s="1"/>
  <c r="E55" i="4" s="1"/>
  <c r="E56" i="4" s="1"/>
  <c r="E57" i="4" s="1"/>
  <c r="E58" i="4" s="1"/>
  <c r="E59" i="4" s="1"/>
  <c r="E60" i="4" s="1"/>
  <c r="E61" i="4" s="1"/>
  <c r="E62" i="4" s="1"/>
  <c r="E63" i="4" s="1"/>
  <c r="E64" i="4" s="1"/>
  <c r="E65" i="4" s="1"/>
  <c r="E66" i="4" s="1"/>
  <c r="E67" i="4" s="1"/>
  <c r="E68" i="4" s="1"/>
  <c r="E69" i="4" s="1"/>
  <c r="E70" i="4" s="1"/>
  <c r="E71" i="4" s="1"/>
  <c r="E72" i="4" s="1"/>
  <c r="E73" i="4" s="1"/>
  <c r="E74" i="4" s="1"/>
  <c r="E75" i="4" s="1"/>
  <c r="E76" i="4" s="1"/>
  <c r="E77" i="4" s="1"/>
  <c r="E78" i="4" s="1"/>
  <c r="E79" i="4" s="1"/>
  <c r="E80" i="4" s="1"/>
  <c r="E81" i="4" s="1"/>
  <c r="E82" i="4" s="1"/>
  <c r="E83" i="4" s="1"/>
  <c r="E84" i="4" s="1"/>
  <c r="E85" i="4" s="1"/>
  <c r="E86" i="4" s="1"/>
  <c r="E87" i="4" s="1"/>
  <c r="E88" i="4" s="1"/>
  <c r="E89" i="4" s="1"/>
  <c r="E90" i="4" s="1"/>
  <c r="E91" i="4" s="1"/>
  <c r="F16" i="4"/>
  <c r="F19" i="4" s="1"/>
  <c r="G16" i="4"/>
  <c r="G19" i="4" s="1"/>
  <c r="D50" i="4"/>
  <c r="D52" i="4" s="1"/>
  <c r="D51" i="4"/>
  <c r="D53" i="4" s="1"/>
  <c r="D54" i="4" s="1"/>
  <c r="D55" i="4" s="1"/>
  <c r="D56" i="4" s="1"/>
  <c r="D57" i="4" s="1"/>
  <c r="D58" i="4" s="1"/>
  <c r="D59" i="4" s="1"/>
  <c r="D60" i="4" s="1"/>
  <c r="D61" i="4" s="1"/>
  <c r="D62" i="4" s="1"/>
  <c r="D63" i="4" s="1"/>
  <c r="D64" i="4" s="1"/>
  <c r="D65" i="4" s="1"/>
  <c r="D66" i="4" s="1"/>
  <c r="D67" i="4" s="1"/>
  <c r="D68" i="4" s="1"/>
  <c r="D69" i="4" s="1"/>
  <c r="D70" i="4" s="1"/>
  <c r="D71" i="4" s="1"/>
  <c r="D72" i="4" s="1"/>
  <c r="D73" i="4" s="1"/>
  <c r="D74" i="4" s="1"/>
  <c r="D75" i="4" s="1"/>
  <c r="D76" i="4" s="1"/>
  <c r="D77" i="4" s="1"/>
  <c r="D78" i="4" s="1"/>
  <c r="D79" i="4" s="1"/>
  <c r="D80" i="4" s="1"/>
  <c r="D81" i="4" s="1"/>
  <c r="D82" i="4" s="1"/>
  <c r="D83" i="4" s="1"/>
  <c r="D84" i="4" s="1"/>
  <c r="D85" i="4" s="1"/>
  <c r="D86" i="4" s="1"/>
  <c r="D87" i="4" s="1"/>
  <c r="D88" i="4" s="1"/>
  <c r="D89" i="4" s="1"/>
  <c r="D90" i="4" s="1"/>
  <c r="J87" i="4"/>
  <c r="J89" i="4" s="1"/>
  <c r="J86" i="4"/>
  <c r="J88" i="4" s="1"/>
  <c r="J90" i="4" s="1"/>
  <c r="D34" i="3"/>
  <c r="C34" i="3"/>
  <c r="F34" i="3"/>
  <c r="E34" i="3"/>
  <c r="C12" i="3"/>
  <c r="B69" i="3"/>
  <c r="B68" i="3"/>
  <c r="B67" i="3"/>
  <c r="B66" i="3"/>
  <c r="B65" i="3"/>
  <c r="B64" i="3"/>
  <c r="B63" i="3"/>
  <c r="B62" i="3"/>
  <c r="B61" i="3"/>
  <c r="B60" i="3"/>
  <c r="B59" i="3"/>
  <c r="B58" i="3"/>
  <c r="B57" i="3"/>
  <c r="B56" i="3"/>
  <c r="B55" i="3"/>
  <c r="B54" i="3"/>
  <c r="B53" i="3"/>
  <c r="B52" i="3"/>
  <c r="B51" i="3"/>
  <c r="B50" i="3"/>
  <c r="B49" i="3"/>
  <c r="B48" i="3"/>
  <c r="B47" i="3"/>
  <c r="B46" i="3"/>
  <c r="B45" i="3"/>
  <c r="B44" i="3"/>
  <c r="B43" i="3"/>
  <c r="B42" i="3"/>
  <c r="B41" i="3"/>
  <c r="B40" i="3"/>
  <c r="B39" i="3"/>
  <c r="B38" i="3"/>
  <c r="B37" i="3"/>
  <c r="B36" i="3"/>
  <c r="B35" i="3"/>
  <c r="K34" i="3"/>
  <c r="J34" i="3"/>
  <c r="I34" i="3"/>
  <c r="H34" i="3"/>
  <c r="B34" i="3"/>
  <c r="H12" i="3"/>
  <c r="I12" i="3" s="1"/>
  <c r="E21" i="4" l="1"/>
  <c r="E23" i="4" s="1"/>
  <c r="E25" i="4" s="1"/>
  <c r="E35" i="4" s="1"/>
  <c r="E93" i="4" s="1"/>
  <c r="I93" i="4"/>
  <c r="K27" i="4"/>
  <c r="K29" i="4" s="1"/>
  <c r="K36" i="4" s="1"/>
  <c r="K37" i="4" s="1"/>
  <c r="K38" i="4" s="1"/>
  <c r="K39" i="4" s="1"/>
  <c r="K40" i="4" s="1"/>
  <c r="K41" i="4" s="1"/>
  <c r="K42" i="4" s="1"/>
  <c r="K43" i="4" s="1"/>
  <c r="K44" i="4" s="1"/>
  <c r="K45" i="4" s="1"/>
  <c r="K46" i="4" s="1"/>
  <c r="K47" i="4" s="1"/>
  <c r="K48" i="4" s="1"/>
  <c r="K49" i="4" s="1"/>
  <c r="K50" i="4" s="1"/>
  <c r="K51" i="4" s="1"/>
  <c r="K52" i="4" s="1"/>
  <c r="K53" i="4" s="1"/>
  <c r="K54" i="4" s="1"/>
  <c r="K55" i="4" s="1"/>
  <c r="K56" i="4" s="1"/>
  <c r="K57" i="4" s="1"/>
  <c r="K58" i="4" s="1"/>
  <c r="K59" i="4" s="1"/>
  <c r="K60" i="4" s="1"/>
  <c r="K61" i="4" s="1"/>
  <c r="K62" i="4" s="1"/>
  <c r="K63" i="4" s="1"/>
  <c r="K64" i="4" s="1"/>
  <c r="K65" i="4" s="1"/>
  <c r="K66" i="4" s="1"/>
  <c r="K67" i="4" s="1"/>
  <c r="K68" i="4" s="1"/>
  <c r="K69" i="4" s="1"/>
  <c r="K70" i="4" s="1"/>
  <c r="K71" i="4" s="1"/>
  <c r="K72" i="4" s="1"/>
  <c r="K73" i="4" s="1"/>
  <c r="K74" i="4" s="1"/>
  <c r="K75" i="4" s="1"/>
  <c r="K76" i="4" s="1"/>
  <c r="K77" i="4" s="1"/>
  <c r="K78" i="4" s="1"/>
  <c r="K79" i="4" s="1"/>
  <c r="K80" i="4" s="1"/>
  <c r="K81" i="4" s="1"/>
  <c r="K82" i="4" s="1"/>
  <c r="K83" i="4" s="1"/>
  <c r="K84" i="4" s="1"/>
  <c r="K85" i="4" s="1"/>
  <c r="K87" i="4" s="1"/>
  <c r="K89" i="4" s="1"/>
  <c r="K31" i="4"/>
  <c r="K91" i="4" s="1"/>
  <c r="J34" i="4"/>
  <c r="K22" i="4"/>
  <c r="K34" i="4" s="1"/>
  <c r="J23" i="4"/>
  <c r="J25" i="4" s="1"/>
  <c r="J35" i="4" s="1"/>
  <c r="G21" i="4"/>
  <c r="G23" i="4" s="1"/>
  <c r="G25" i="4" s="1"/>
  <c r="G35" i="4" s="1"/>
  <c r="G27" i="4"/>
  <c r="G29" i="4" s="1"/>
  <c r="G36" i="4" s="1"/>
  <c r="G37" i="4" s="1"/>
  <c r="G38" i="4" s="1"/>
  <c r="G39" i="4" s="1"/>
  <c r="G40" i="4" s="1"/>
  <c r="G41" i="4" s="1"/>
  <c r="G42" i="4" s="1"/>
  <c r="G43" i="4" s="1"/>
  <c r="G44" i="4" s="1"/>
  <c r="G45" i="4" s="1"/>
  <c r="G46" i="4" s="1"/>
  <c r="G47" i="4" s="1"/>
  <c r="G48" i="4" s="1"/>
  <c r="G49" i="4" s="1"/>
  <c r="G50" i="4" s="1"/>
  <c r="G51" i="4" s="1"/>
  <c r="G52" i="4" s="1"/>
  <c r="G53" i="4" s="1"/>
  <c r="G54" i="4" s="1"/>
  <c r="G55" i="4" s="1"/>
  <c r="G56" i="4" s="1"/>
  <c r="G57" i="4" s="1"/>
  <c r="G58" i="4" s="1"/>
  <c r="G59" i="4" s="1"/>
  <c r="G60" i="4" s="1"/>
  <c r="G61" i="4" s="1"/>
  <c r="G62" i="4" s="1"/>
  <c r="G63" i="4" s="1"/>
  <c r="G64" i="4" s="1"/>
  <c r="G65" i="4" s="1"/>
  <c r="G66" i="4" s="1"/>
  <c r="G67" i="4" s="1"/>
  <c r="G68" i="4" s="1"/>
  <c r="G69" i="4" s="1"/>
  <c r="G70" i="4" s="1"/>
  <c r="G71" i="4" s="1"/>
  <c r="G72" i="4" s="1"/>
  <c r="G73" i="4" s="1"/>
  <c r="G74" i="4" s="1"/>
  <c r="G75" i="4" s="1"/>
  <c r="G76" i="4" s="1"/>
  <c r="G77" i="4" s="1"/>
  <c r="G78" i="4" s="1"/>
  <c r="G79" i="4" s="1"/>
  <c r="G80" i="4" s="1"/>
  <c r="G81" i="4" s="1"/>
  <c r="G82" i="4" s="1"/>
  <c r="G83" i="4" s="1"/>
  <c r="G84" i="4" s="1"/>
  <c r="G85" i="4" s="1"/>
  <c r="G86" i="4" s="1"/>
  <c r="G87" i="4" s="1"/>
  <c r="G88" i="4" s="1"/>
  <c r="G89" i="4" s="1"/>
  <c r="G90" i="4" s="1"/>
  <c r="G91" i="4" s="1"/>
  <c r="D93" i="4"/>
  <c r="F21" i="4"/>
  <c r="F23" i="4" s="1"/>
  <c r="F25" i="4" s="1"/>
  <c r="F35" i="4" s="1"/>
  <c r="F27" i="4"/>
  <c r="F29" i="4" s="1"/>
  <c r="F36" i="4" s="1"/>
  <c r="F37" i="4" s="1"/>
  <c r="F38" i="4" s="1"/>
  <c r="F39" i="4" s="1"/>
  <c r="F40" i="4" s="1"/>
  <c r="F41" i="4" s="1"/>
  <c r="F42" i="4" s="1"/>
  <c r="F43" i="4" s="1"/>
  <c r="F44" i="4" s="1"/>
  <c r="F45" i="4" s="1"/>
  <c r="F46" i="4" s="1"/>
  <c r="F47" i="4" s="1"/>
  <c r="F48" i="4" s="1"/>
  <c r="F49" i="4" s="1"/>
  <c r="F50" i="4" s="1"/>
  <c r="F51" i="4" s="1"/>
  <c r="F52" i="4" s="1"/>
  <c r="F53" i="4" s="1"/>
  <c r="F54" i="4" s="1"/>
  <c r="F55" i="4" s="1"/>
  <c r="F56" i="4" s="1"/>
  <c r="F57" i="4" s="1"/>
  <c r="F58" i="4" s="1"/>
  <c r="F59" i="4" s="1"/>
  <c r="F60" i="4" s="1"/>
  <c r="F61" i="4" s="1"/>
  <c r="F62" i="4" s="1"/>
  <c r="F63" i="4" s="1"/>
  <c r="F64" i="4" s="1"/>
  <c r="F65" i="4" s="1"/>
  <c r="F66" i="4" s="1"/>
  <c r="F67" i="4" s="1"/>
  <c r="F68" i="4" s="1"/>
  <c r="F69" i="4" s="1"/>
  <c r="F70" i="4" s="1"/>
  <c r="F71" i="4" s="1"/>
  <c r="F72" i="4" s="1"/>
  <c r="F73" i="4" s="1"/>
  <c r="F74" i="4" s="1"/>
  <c r="F75" i="4" s="1"/>
  <c r="F76" i="4" s="1"/>
  <c r="F77" i="4" s="1"/>
  <c r="F78" i="4" s="1"/>
  <c r="F79" i="4" s="1"/>
  <c r="F80" i="4" s="1"/>
  <c r="F81" i="4" s="1"/>
  <c r="F82" i="4" s="1"/>
  <c r="F83" i="4" s="1"/>
  <c r="F84" i="4" s="1"/>
  <c r="F85" i="4" s="1"/>
  <c r="F86" i="4" s="1"/>
  <c r="F87" i="4" s="1"/>
  <c r="F88" i="4" s="1"/>
  <c r="F89" i="4" s="1"/>
  <c r="F90" i="4" s="1"/>
  <c r="F91" i="4" s="1"/>
  <c r="H15" i="3"/>
  <c r="H18" i="3" s="1"/>
  <c r="I15" i="3"/>
  <c r="J12" i="3"/>
  <c r="J93" i="4" l="1"/>
  <c r="K23" i="4"/>
  <c r="K25" i="4" s="1"/>
  <c r="K35" i="4" s="1"/>
  <c r="K86" i="4"/>
  <c r="K88" i="4" s="1"/>
  <c r="K90" i="4" s="1"/>
  <c r="K93" i="4" s="1"/>
  <c r="F93" i="4"/>
  <c r="G93" i="4"/>
  <c r="H16" i="3"/>
  <c r="H19" i="3" s="1"/>
  <c r="H31" i="3" s="1"/>
  <c r="H91" i="3" s="1"/>
  <c r="J14" i="3"/>
  <c r="J15" i="3" s="1"/>
  <c r="K12" i="3"/>
  <c r="L12" i="3" s="1"/>
  <c r="I18" i="3"/>
  <c r="I16" i="3"/>
  <c r="L15" i="3" l="1"/>
  <c r="I19" i="3"/>
  <c r="I31" i="3" s="1"/>
  <c r="I91" i="3" s="1"/>
  <c r="H21" i="3"/>
  <c r="H23" i="3" s="1"/>
  <c r="H25" i="3" s="1"/>
  <c r="H35" i="3" s="1"/>
  <c r="J16" i="3"/>
  <c r="J18" i="3"/>
  <c r="K14" i="3"/>
  <c r="K15" i="3" s="1"/>
  <c r="L16" i="3" l="1"/>
  <c r="L18" i="3"/>
  <c r="I21" i="3"/>
  <c r="I23" i="3" s="1"/>
  <c r="I25" i="3" s="1"/>
  <c r="I35" i="3" s="1"/>
  <c r="I36" i="3" s="1"/>
  <c r="I37" i="3" s="1"/>
  <c r="I38" i="3" s="1"/>
  <c r="I39" i="3" s="1"/>
  <c r="I40" i="3" s="1"/>
  <c r="I41" i="3" s="1"/>
  <c r="I42" i="3" s="1"/>
  <c r="I43" i="3" s="1"/>
  <c r="I44" i="3" s="1"/>
  <c r="I45" i="3" s="1"/>
  <c r="I46" i="3" s="1"/>
  <c r="I47" i="3" s="1"/>
  <c r="I48" i="3" s="1"/>
  <c r="I49" i="3" s="1"/>
  <c r="I50" i="3" s="1"/>
  <c r="I51" i="3" s="1"/>
  <c r="I52" i="3" s="1"/>
  <c r="I53" i="3" s="1"/>
  <c r="I54" i="3" s="1"/>
  <c r="I55" i="3" s="1"/>
  <c r="I56" i="3" s="1"/>
  <c r="I57" i="3" s="1"/>
  <c r="I58" i="3" s="1"/>
  <c r="I59" i="3" s="1"/>
  <c r="I60" i="3" s="1"/>
  <c r="I61" i="3" s="1"/>
  <c r="I62" i="3" s="1"/>
  <c r="I63" i="3" s="1"/>
  <c r="I64" i="3" s="1"/>
  <c r="I65" i="3" s="1"/>
  <c r="I66" i="3" s="1"/>
  <c r="I67" i="3" s="1"/>
  <c r="I68" i="3" s="1"/>
  <c r="I69" i="3" s="1"/>
  <c r="I70" i="3" s="1"/>
  <c r="I71" i="3" s="1"/>
  <c r="I72" i="3" s="1"/>
  <c r="I73" i="3" s="1"/>
  <c r="I74" i="3" s="1"/>
  <c r="I75" i="3" s="1"/>
  <c r="I76" i="3" s="1"/>
  <c r="I77" i="3" s="1"/>
  <c r="I78" i="3" s="1"/>
  <c r="I79" i="3" s="1"/>
  <c r="I80" i="3" s="1"/>
  <c r="I81" i="3" s="1"/>
  <c r="I82" i="3" s="1"/>
  <c r="I83" i="3" s="1"/>
  <c r="I84" i="3" s="1"/>
  <c r="I85" i="3" s="1"/>
  <c r="I86" i="3" s="1"/>
  <c r="I87" i="3" s="1"/>
  <c r="I88" i="3" s="1"/>
  <c r="I89" i="3" s="1"/>
  <c r="I90" i="3" s="1"/>
  <c r="H36" i="3"/>
  <c r="H37" i="3" s="1"/>
  <c r="H38" i="3" s="1"/>
  <c r="H39" i="3" s="1"/>
  <c r="H40" i="3" s="1"/>
  <c r="H41" i="3" s="1"/>
  <c r="H42" i="3" s="1"/>
  <c r="H43" i="3" s="1"/>
  <c r="H44" i="3" s="1"/>
  <c r="H45" i="3" s="1"/>
  <c r="H46" i="3" s="1"/>
  <c r="H47" i="3" s="1"/>
  <c r="H48" i="3" s="1"/>
  <c r="H49" i="3" s="1"/>
  <c r="H50" i="3" s="1"/>
  <c r="H51" i="3" s="1"/>
  <c r="H52" i="3" s="1"/>
  <c r="H53" i="3" s="1"/>
  <c r="H54" i="3" s="1"/>
  <c r="H55" i="3" s="1"/>
  <c r="H56" i="3" s="1"/>
  <c r="H57" i="3" s="1"/>
  <c r="H58" i="3" s="1"/>
  <c r="H59" i="3" s="1"/>
  <c r="H60" i="3" s="1"/>
  <c r="H61" i="3" s="1"/>
  <c r="H62" i="3" s="1"/>
  <c r="H63" i="3" s="1"/>
  <c r="H64" i="3" s="1"/>
  <c r="H65" i="3" s="1"/>
  <c r="H66" i="3" s="1"/>
  <c r="H67" i="3" s="1"/>
  <c r="H68" i="3" s="1"/>
  <c r="H69" i="3" s="1"/>
  <c r="H70" i="3" s="1"/>
  <c r="H71" i="3" s="1"/>
  <c r="H72" i="3" s="1"/>
  <c r="H73" i="3" s="1"/>
  <c r="H74" i="3" s="1"/>
  <c r="H75" i="3" s="1"/>
  <c r="H76" i="3" s="1"/>
  <c r="H77" i="3" s="1"/>
  <c r="H78" i="3" s="1"/>
  <c r="H79" i="3" s="1"/>
  <c r="H80" i="3" s="1"/>
  <c r="H81" i="3" s="1"/>
  <c r="H82" i="3" s="1"/>
  <c r="H83" i="3" s="1"/>
  <c r="H84" i="3" s="1"/>
  <c r="H85" i="3" s="1"/>
  <c r="H86" i="3" s="1"/>
  <c r="H87" i="3" s="1"/>
  <c r="H88" i="3" s="1"/>
  <c r="H89" i="3" s="1"/>
  <c r="H90" i="3" s="1"/>
  <c r="J19" i="3"/>
  <c r="J31" i="3" s="1"/>
  <c r="J91" i="3" s="1"/>
  <c r="K18" i="3"/>
  <c r="K16" i="3"/>
  <c r="L19" i="3" l="1"/>
  <c r="L21" i="3" s="1"/>
  <c r="L23" i="3" s="1"/>
  <c r="L25" i="3" s="1"/>
  <c r="L35" i="3" s="1"/>
  <c r="J21" i="3"/>
  <c r="J23" i="3" s="1"/>
  <c r="J25" i="3" s="1"/>
  <c r="J35" i="3" s="1"/>
  <c r="H93" i="3"/>
  <c r="J27" i="3"/>
  <c r="J29" i="3" s="1"/>
  <c r="J36" i="3" s="1"/>
  <c r="J37" i="3" s="1"/>
  <c r="J38" i="3" s="1"/>
  <c r="J39" i="3" s="1"/>
  <c r="J40" i="3" s="1"/>
  <c r="J41" i="3" s="1"/>
  <c r="J42" i="3" s="1"/>
  <c r="J43" i="3" s="1"/>
  <c r="J44" i="3" s="1"/>
  <c r="J45" i="3" s="1"/>
  <c r="J46" i="3" s="1"/>
  <c r="J47" i="3" s="1"/>
  <c r="J48" i="3" s="1"/>
  <c r="J49" i="3" s="1"/>
  <c r="J50" i="3" s="1"/>
  <c r="J51" i="3" s="1"/>
  <c r="J52" i="3" s="1"/>
  <c r="J53" i="3" s="1"/>
  <c r="J54" i="3" s="1"/>
  <c r="J55" i="3" s="1"/>
  <c r="J56" i="3" s="1"/>
  <c r="J57" i="3" s="1"/>
  <c r="J58" i="3" s="1"/>
  <c r="J59" i="3" s="1"/>
  <c r="J60" i="3" s="1"/>
  <c r="J61" i="3" s="1"/>
  <c r="J62" i="3" s="1"/>
  <c r="J63" i="3" s="1"/>
  <c r="J64" i="3" s="1"/>
  <c r="J65" i="3" s="1"/>
  <c r="J66" i="3" s="1"/>
  <c r="J67" i="3" s="1"/>
  <c r="J68" i="3" s="1"/>
  <c r="J69" i="3" s="1"/>
  <c r="J70" i="3" s="1"/>
  <c r="J71" i="3" s="1"/>
  <c r="J72" i="3" s="1"/>
  <c r="J73" i="3" s="1"/>
  <c r="J74" i="3" s="1"/>
  <c r="J75" i="3" s="1"/>
  <c r="J76" i="3" s="1"/>
  <c r="J77" i="3" s="1"/>
  <c r="J78" i="3" s="1"/>
  <c r="J79" i="3" s="1"/>
  <c r="J80" i="3" s="1"/>
  <c r="J81" i="3" s="1"/>
  <c r="J82" i="3" s="1"/>
  <c r="J83" i="3" s="1"/>
  <c r="J84" i="3" s="1"/>
  <c r="J85" i="3" s="1"/>
  <c r="K19" i="3"/>
  <c r="K21" i="3" s="1"/>
  <c r="K23" i="3" s="1"/>
  <c r="K25" i="3" s="1"/>
  <c r="K35" i="3" s="1"/>
  <c r="L27" i="3" l="1"/>
  <c r="L87" i="3" s="1"/>
  <c r="L31" i="3"/>
  <c r="L91" i="3" s="1"/>
  <c r="L36" i="3"/>
  <c r="L37" i="3" s="1"/>
  <c r="L38" i="3" s="1"/>
  <c r="L39" i="3" s="1"/>
  <c r="L40" i="3" s="1"/>
  <c r="L41" i="3" s="1"/>
  <c r="L42" i="3" s="1"/>
  <c r="L43" i="3" s="1"/>
  <c r="L44" i="3" s="1"/>
  <c r="L45" i="3" s="1"/>
  <c r="L46" i="3" s="1"/>
  <c r="L47" i="3" s="1"/>
  <c r="L48" i="3" s="1"/>
  <c r="L49" i="3" s="1"/>
  <c r="L50" i="3" s="1"/>
  <c r="L51" i="3" s="1"/>
  <c r="L52" i="3" s="1"/>
  <c r="L53" i="3" s="1"/>
  <c r="L54" i="3" s="1"/>
  <c r="L55" i="3" s="1"/>
  <c r="L56" i="3" s="1"/>
  <c r="L57" i="3" s="1"/>
  <c r="L58" i="3" s="1"/>
  <c r="L59" i="3" s="1"/>
  <c r="L60" i="3" s="1"/>
  <c r="L61" i="3" s="1"/>
  <c r="L62" i="3" s="1"/>
  <c r="L63" i="3" s="1"/>
  <c r="L64" i="3" s="1"/>
  <c r="L65" i="3" s="1"/>
  <c r="L66" i="3" s="1"/>
  <c r="L67" i="3" s="1"/>
  <c r="L68" i="3" s="1"/>
  <c r="L69" i="3" s="1"/>
  <c r="L70" i="3" s="1"/>
  <c r="L71" i="3" s="1"/>
  <c r="L72" i="3" s="1"/>
  <c r="L73" i="3" s="1"/>
  <c r="L74" i="3" s="1"/>
  <c r="L75" i="3" s="1"/>
  <c r="L76" i="3" s="1"/>
  <c r="L77" i="3" s="1"/>
  <c r="L78" i="3" s="1"/>
  <c r="L79" i="3" s="1"/>
  <c r="L80" i="3" s="1"/>
  <c r="L81" i="3" s="1"/>
  <c r="L82" i="3" s="1"/>
  <c r="L83" i="3" s="1"/>
  <c r="L84" i="3" s="1"/>
  <c r="L85" i="3" s="1"/>
  <c r="L86" i="3" s="1"/>
  <c r="J87" i="3"/>
  <c r="J89" i="3" s="1"/>
  <c r="J86" i="3"/>
  <c r="J88" i="3" s="1"/>
  <c r="J90" i="3" s="1"/>
  <c r="K27" i="3"/>
  <c r="K29" i="3" s="1"/>
  <c r="K36" i="3" s="1"/>
  <c r="K37" i="3" s="1"/>
  <c r="K38" i="3" s="1"/>
  <c r="K39" i="3" s="1"/>
  <c r="K40" i="3" s="1"/>
  <c r="K41" i="3" s="1"/>
  <c r="K42" i="3" s="1"/>
  <c r="K43" i="3" s="1"/>
  <c r="K44" i="3" s="1"/>
  <c r="K45" i="3" s="1"/>
  <c r="K46" i="3" s="1"/>
  <c r="K47" i="3" s="1"/>
  <c r="K48" i="3" s="1"/>
  <c r="K49" i="3" s="1"/>
  <c r="K50" i="3" s="1"/>
  <c r="K51" i="3" s="1"/>
  <c r="K52" i="3" s="1"/>
  <c r="K53" i="3" s="1"/>
  <c r="K54" i="3" s="1"/>
  <c r="K55" i="3" s="1"/>
  <c r="K56" i="3" s="1"/>
  <c r="K57" i="3" s="1"/>
  <c r="K58" i="3" s="1"/>
  <c r="K59" i="3" s="1"/>
  <c r="K60" i="3" s="1"/>
  <c r="K61" i="3" s="1"/>
  <c r="K62" i="3" s="1"/>
  <c r="K63" i="3" s="1"/>
  <c r="K64" i="3" s="1"/>
  <c r="K65" i="3" s="1"/>
  <c r="K66" i="3" s="1"/>
  <c r="K67" i="3" s="1"/>
  <c r="K68" i="3" s="1"/>
  <c r="K69" i="3" s="1"/>
  <c r="K70" i="3" s="1"/>
  <c r="K71" i="3" s="1"/>
  <c r="K72" i="3" s="1"/>
  <c r="K73" i="3" s="1"/>
  <c r="K74" i="3" s="1"/>
  <c r="K75" i="3" s="1"/>
  <c r="K76" i="3" s="1"/>
  <c r="K77" i="3" s="1"/>
  <c r="K78" i="3" s="1"/>
  <c r="K79" i="3" s="1"/>
  <c r="K80" i="3" s="1"/>
  <c r="K81" i="3" s="1"/>
  <c r="K82" i="3" s="1"/>
  <c r="K83" i="3" s="1"/>
  <c r="K84" i="3" s="1"/>
  <c r="K85" i="3" s="1"/>
  <c r="K31" i="3"/>
  <c r="K91" i="3" s="1"/>
  <c r="L93" i="3" l="1"/>
  <c r="K87" i="3"/>
  <c r="K89" i="3" s="1"/>
  <c r="K86" i="3"/>
  <c r="K88" i="3" s="1"/>
  <c r="K90" i="3" s="1"/>
  <c r="C14" i="3"/>
  <c r="C15" i="3" s="1"/>
  <c r="D12" i="3"/>
  <c r="J93" i="3" l="1"/>
  <c r="K93" i="3"/>
  <c r="C16" i="3"/>
  <c r="C18" i="3"/>
  <c r="D14" i="3"/>
  <c r="D15" i="3" s="1"/>
  <c r="E12" i="3"/>
  <c r="I93" i="3" l="1"/>
  <c r="G12" i="3"/>
  <c r="G14" i="3" s="1"/>
  <c r="F12" i="3"/>
  <c r="E14" i="3"/>
  <c r="E15" i="3" s="1"/>
  <c r="C19" i="3"/>
  <c r="C21" i="3" s="1"/>
  <c r="C23" i="3" s="1"/>
  <c r="C25" i="3" s="1"/>
  <c r="C35" i="3" s="1"/>
  <c r="C93" i="3" s="1"/>
  <c r="D18" i="3"/>
  <c r="D16" i="3"/>
  <c r="G15" i="3" l="1"/>
  <c r="G16" i="3" s="1"/>
  <c r="D19" i="3"/>
  <c r="D21" i="3" s="1"/>
  <c r="D23" i="3" s="1"/>
  <c r="D25" i="3" s="1"/>
  <c r="F14" i="3"/>
  <c r="F15" i="3" s="1"/>
  <c r="E16" i="3"/>
  <c r="E18" i="3"/>
  <c r="G18" i="3" l="1"/>
  <c r="G19" i="3" s="1"/>
  <c r="D35" i="3"/>
  <c r="F16" i="3"/>
  <c r="F18" i="3"/>
  <c r="E19" i="3"/>
  <c r="E27" i="3" s="1"/>
  <c r="E29" i="3" s="1"/>
  <c r="E36" i="3" s="1"/>
  <c r="D36" i="3" l="1"/>
  <c r="D37" i="3" s="1"/>
  <c r="D38" i="3" s="1"/>
  <c r="D39" i="3" s="1"/>
  <c r="D40" i="3" s="1"/>
  <c r="D41" i="3" s="1"/>
  <c r="D42" i="3" s="1"/>
  <c r="D43" i="3" s="1"/>
  <c r="D44" i="3" s="1"/>
  <c r="D45" i="3" s="1"/>
  <c r="D46" i="3" s="1"/>
  <c r="D47" i="3" s="1"/>
  <c r="D48" i="3" s="1"/>
  <c r="D49" i="3" s="1"/>
  <c r="E37" i="3"/>
  <c r="E38" i="3" s="1"/>
  <c r="E39" i="3" s="1"/>
  <c r="E40" i="3" s="1"/>
  <c r="E41" i="3" s="1"/>
  <c r="E42" i="3" s="1"/>
  <c r="E43" i="3" s="1"/>
  <c r="E44" i="3" s="1"/>
  <c r="E45" i="3" s="1"/>
  <c r="E46" i="3" s="1"/>
  <c r="E47" i="3" s="1"/>
  <c r="E48" i="3" s="1"/>
  <c r="E49" i="3" s="1"/>
  <c r="E50" i="3" s="1"/>
  <c r="E51" i="3" s="1"/>
  <c r="E52" i="3" s="1"/>
  <c r="E53" i="3" s="1"/>
  <c r="E54" i="3" s="1"/>
  <c r="E55" i="3" s="1"/>
  <c r="E56" i="3" s="1"/>
  <c r="E57" i="3" s="1"/>
  <c r="E58" i="3" s="1"/>
  <c r="E59" i="3" s="1"/>
  <c r="E60" i="3" s="1"/>
  <c r="E61" i="3" s="1"/>
  <c r="E62" i="3" s="1"/>
  <c r="E63" i="3" s="1"/>
  <c r="E64" i="3" s="1"/>
  <c r="E65" i="3" s="1"/>
  <c r="E66" i="3" s="1"/>
  <c r="E67" i="3" s="1"/>
  <c r="E68" i="3" s="1"/>
  <c r="E69" i="3" s="1"/>
  <c r="E70" i="3" s="1"/>
  <c r="E71" i="3" s="1"/>
  <c r="E72" i="3" s="1"/>
  <c r="E73" i="3" s="1"/>
  <c r="E74" i="3" s="1"/>
  <c r="E75" i="3" s="1"/>
  <c r="E76" i="3" s="1"/>
  <c r="E77" i="3" s="1"/>
  <c r="E78" i="3" s="1"/>
  <c r="E79" i="3" s="1"/>
  <c r="E80" i="3" s="1"/>
  <c r="E81" i="3" s="1"/>
  <c r="E82" i="3" s="1"/>
  <c r="E83" i="3" s="1"/>
  <c r="E84" i="3" s="1"/>
  <c r="E85" i="3" s="1"/>
  <c r="E86" i="3" s="1"/>
  <c r="E87" i="3" s="1"/>
  <c r="E88" i="3" s="1"/>
  <c r="E89" i="3" s="1"/>
  <c r="E90" i="3" s="1"/>
  <c r="E91" i="3" s="1"/>
  <c r="E21" i="3"/>
  <c r="E23" i="3" s="1"/>
  <c r="E25" i="3" s="1"/>
  <c r="E35" i="3" s="1"/>
  <c r="F19" i="3"/>
  <c r="G27" i="3"/>
  <c r="G29" i="3" s="1"/>
  <c r="G36" i="3" s="1"/>
  <c r="G37" i="3" s="1"/>
  <c r="G38" i="3" s="1"/>
  <c r="G39" i="3" s="1"/>
  <c r="G40" i="3" s="1"/>
  <c r="G41" i="3" s="1"/>
  <c r="G42" i="3" s="1"/>
  <c r="G43" i="3" s="1"/>
  <c r="G44" i="3" s="1"/>
  <c r="G45" i="3" s="1"/>
  <c r="G46" i="3" s="1"/>
  <c r="G47" i="3" s="1"/>
  <c r="G48" i="3" s="1"/>
  <c r="G49" i="3" s="1"/>
  <c r="G50" i="3" s="1"/>
  <c r="G51" i="3" s="1"/>
  <c r="G52" i="3" s="1"/>
  <c r="G53" i="3" s="1"/>
  <c r="G54" i="3" s="1"/>
  <c r="G55" i="3" s="1"/>
  <c r="G56" i="3" s="1"/>
  <c r="G57" i="3" s="1"/>
  <c r="G58" i="3" s="1"/>
  <c r="G59" i="3" s="1"/>
  <c r="G60" i="3" s="1"/>
  <c r="G61" i="3" s="1"/>
  <c r="G62" i="3" s="1"/>
  <c r="G63" i="3" s="1"/>
  <c r="G64" i="3" s="1"/>
  <c r="G65" i="3" s="1"/>
  <c r="G66" i="3" s="1"/>
  <c r="G67" i="3" s="1"/>
  <c r="G68" i="3" s="1"/>
  <c r="G69" i="3" s="1"/>
  <c r="G70" i="3" s="1"/>
  <c r="G71" i="3" s="1"/>
  <c r="G72" i="3" s="1"/>
  <c r="G73" i="3" s="1"/>
  <c r="G74" i="3" s="1"/>
  <c r="G75" i="3" s="1"/>
  <c r="G76" i="3" s="1"/>
  <c r="G77" i="3" s="1"/>
  <c r="G78" i="3" s="1"/>
  <c r="G79" i="3" s="1"/>
  <c r="G80" i="3" s="1"/>
  <c r="G81" i="3" s="1"/>
  <c r="G82" i="3" s="1"/>
  <c r="G83" i="3" s="1"/>
  <c r="G84" i="3" s="1"/>
  <c r="G85" i="3" s="1"/>
  <c r="G86" i="3" s="1"/>
  <c r="G87" i="3" s="1"/>
  <c r="G88" i="3" s="1"/>
  <c r="G89" i="3" s="1"/>
  <c r="G90" i="3" s="1"/>
  <c r="G91" i="3" s="1"/>
  <c r="G21" i="3"/>
  <c r="E93" i="3" l="1"/>
  <c r="F27" i="3"/>
  <c r="F29" i="3" s="1"/>
  <c r="F36" i="3" s="1"/>
  <c r="D50" i="3"/>
  <c r="D52" i="3" s="1"/>
  <c r="D51" i="3"/>
  <c r="D53" i="3" s="1"/>
  <c r="D54" i="3" s="1"/>
  <c r="D55" i="3" s="1"/>
  <c r="D56" i="3" s="1"/>
  <c r="D57" i="3" s="1"/>
  <c r="D58" i="3" s="1"/>
  <c r="D59" i="3" s="1"/>
  <c r="D60" i="3" s="1"/>
  <c r="D61" i="3" s="1"/>
  <c r="D62" i="3" s="1"/>
  <c r="D63" i="3" s="1"/>
  <c r="D64" i="3" s="1"/>
  <c r="D65" i="3" s="1"/>
  <c r="D66" i="3" s="1"/>
  <c r="D67" i="3" s="1"/>
  <c r="D68" i="3" s="1"/>
  <c r="D69" i="3" s="1"/>
  <c r="D70" i="3" s="1"/>
  <c r="D71" i="3" s="1"/>
  <c r="D72" i="3" s="1"/>
  <c r="D73" i="3" s="1"/>
  <c r="D74" i="3" s="1"/>
  <c r="D75" i="3" s="1"/>
  <c r="D76" i="3" s="1"/>
  <c r="D77" i="3" s="1"/>
  <c r="D78" i="3" s="1"/>
  <c r="D79" i="3" s="1"/>
  <c r="D80" i="3" s="1"/>
  <c r="D81" i="3" s="1"/>
  <c r="D82" i="3" s="1"/>
  <c r="D83" i="3" s="1"/>
  <c r="D84" i="3" s="1"/>
  <c r="D85" i="3" s="1"/>
  <c r="D86" i="3" s="1"/>
  <c r="D87" i="3" s="1"/>
  <c r="D88" i="3" s="1"/>
  <c r="D89" i="3" s="1"/>
  <c r="D90" i="3" s="1"/>
  <c r="F21" i="3"/>
  <c r="F23" i="3" s="1"/>
  <c r="F25" i="3" s="1"/>
  <c r="F35" i="3" s="1"/>
  <c r="F37" i="3" l="1"/>
  <c r="F38" i="3" s="1"/>
  <c r="F39" i="3" s="1"/>
  <c r="F40" i="3" s="1"/>
  <c r="F41" i="3" s="1"/>
  <c r="F42" i="3" s="1"/>
  <c r="F43" i="3" s="1"/>
  <c r="F44" i="3" s="1"/>
  <c r="F45" i="3" s="1"/>
  <c r="F46" i="3" s="1"/>
  <c r="F47" i="3" s="1"/>
  <c r="F48" i="3" s="1"/>
  <c r="F49" i="3" s="1"/>
  <c r="F50" i="3" s="1"/>
  <c r="F51" i="3" s="1"/>
  <c r="F52" i="3" s="1"/>
  <c r="F53" i="3" s="1"/>
  <c r="F54" i="3" s="1"/>
  <c r="F55" i="3" s="1"/>
  <c r="F56" i="3" s="1"/>
  <c r="F57" i="3" s="1"/>
  <c r="F58" i="3" s="1"/>
  <c r="F59" i="3" s="1"/>
  <c r="F60" i="3" s="1"/>
  <c r="F61" i="3" s="1"/>
  <c r="F62" i="3" s="1"/>
  <c r="F63" i="3" s="1"/>
  <c r="F64" i="3" s="1"/>
  <c r="F65" i="3" s="1"/>
  <c r="F66" i="3" s="1"/>
  <c r="F67" i="3" s="1"/>
  <c r="F68" i="3" s="1"/>
  <c r="F69" i="3" s="1"/>
  <c r="F70" i="3" s="1"/>
  <c r="F71" i="3" s="1"/>
  <c r="F72" i="3" s="1"/>
  <c r="F73" i="3" s="1"/>
  <c r="F74" i="3" s="1"/>
  <c r="F75" i="3" s="1"/>
  <c r="F76" i="3" s="1"/>
  <c r="F77" i="3" s="1"/>
  <c r="F78" i="3" s="1"/>
  <c r="F79" i="3" s="1"/>
  <c r="F80" i="3" s="1"/>
  <c r="F81" i="3" s="1"/>
  <c r="F82" i="3" s="1"/>
  <c r="F83" i="3" s="1"/>
  <c r="F84" i="3" s="1"/>
  <c r="F85" i="3" s="1"/>
  <c r="F86" i="3" s="1"/>
  <c r="F87" i="3" s="1"/>
  <c r="F88" i="3" s="1"/>
  <c r="F89" i="3" s="1"/>
  <c r="F90" i="3" s="1"/>
  <c r="F91" i="3" s="1"/>
  <c r="G23" i="3" l="1"/>
  <c r="G25" i="3" s="1"/>
  <c r="G35" i="3" s="1"/>
  <c r="G34" i="3"/>
  <c r="G93" i="3" l="1"/>
  <c r="D93" i="3" l="1"/>
  <c r="F93" i="3"/>
</calcChain>
</file>

<file path=xl/sharedStrings.xml><?xml version="1.0" encoding="utf-8"?>
<sst xmlns="http://schemas.openxmlformats.org/spreadsheetml/2006/main" count="105" uniqueCount="60">
  <si>
    <t>Unit Number</t>
  </si>
  <si>
    <t>List Price</t>
  </si>
  <si>
    <t>Size (sqm)</t>
  </si>
  <si>
    <t>Unit Type</t>
  </si>
  <si>
    <t>View</t>
  </si>
  <si>
    <t>STANDARD PAYMENT TERMS</t>
  </si>
  <si>
    <t>LIST PRICE</t>
  </si>
  <si>
    <t>DISCOUNT</t>
  </si>
  <si>
    <t xml:space="preserve">DISCOUNT AMOUNT </t>
  </si>
  <si>
    <t>NET LIST PRICE</t>
  </si>
  <si>
    <t>OTHER CHARGES (6.5%)</t>
  </si>
  <si>
    <t>* OTHER CHARGES = (Registration Fees, Documentary Stamp Tax from BIR, Transfer Tax Fees from City Treasurer, Water &amp; Meralco Meter Installation, Handling Fees, Miscellaneous Fees)</t>
  </si>
  <si>
    <t>VAT (12%) (only if above 3,199,200)</t>
  </si>
  <si>
    <t>TOTAL CONTRACT PRICE</t>
  </si>
  <si>
    <t>DOWN PAYMENT %</t>
  </si>
  <si>
    <t>DOWN PAYMENT AMOUNT</t>
  </si>
  <si>
    <t>RESERVATION FEE</t>
  </si>
  <si>
    <t>NET DOWN PAYMENT</t>
  </si>
  <si>
    <t>DOWNPAYMENT TERM</t>
  </si>
  <si>
    <t>MONTHLY INVESTMENT</t>
  </si>
  <si>
    <t>BALANCE %</t>
  </si>
  <si>
    <t>BALANCE AMOUNT</t>
  </si>
  <si>
    <t>Retention Fee (upon turnover)</t>
  </si>
  <si>
    <t>TOTAL PROCEEDS</t>
  </si>
  <si>
    <t>*This document does not constitute nor form part of any contract and is for information purposes only.</t>
  </si>
  <si>
    <t>SPREAD DOWNPAYMENT</t>
  </si>
  <si>
    <t>EASY PAYMENT SCHEME</t>
  </si>
  <si>
    <t>Spot Cash</t>
  </si>
  <si>
    <t>SPOT CASH</t>
  </si>
  <si>
    <t>DEFERRED CASH</t>
  </si>
  <si>
    <t>SPOT DOWNPAYMENT</t>
  </si>
  <si>
    <t>RETENTION FEE</t>
  </si>
  <si>
    <t xml:space="preserve">Date </t>
  </si>
  <si>
    <t>Turnover</t>
  </si>
  <si>
    <t xml:space="preserve"> Please modify these fields only.</t>
  </si>
  <si>
    <t>COMPUTATION TEMPLATE FOR LIGHT 2 RESIDENCES</t>
  </si>
  <si>
    <t>10% Spot; 90% over 59 mos;</t>
  </si>
  <si>
    <t>20% Spot; 80% over 59 mos;</t>
  </si>
  <si>
    <t>50% Spot; 50% over 59 mos;</t>
  </si>
  <si>
    <t>15% over 59 mos; 85% Balance</t>
  </si>
  <si>
    <t>20% over 59 mos; 80% Balance</t>
  </si>
  <si>
    <t>10% Spot; 10% over 58 mos; 80% Balance</t>
  </si>
  <si>
    <t>20% Spot; 10% over 58 mos; 70% Balance</t>
  </si>
  <si>
    <t>3Q 2024</t>
  </si>
  <si>
    <t>PROMO TERM</t>
  </si>
  <si>
    <t>Regular Parking</t>
  </si>
  <si>
    <t>VAT (12%)</t>
  </si>
  <si>
    <t>LGT2B1P668</t>
  </si>
  <si>
    <t>Deferred Cash (100% in 56 mos.)</t>
  </si>
  <si>
    <t>10% Spot; 90% over 56 mos;</t>
  </si>
  <si>
    <t>20% Spot; 80% over 56 mos;</t>
  </si>
  <si>
    <t>50% Spot; 50% over 56 mos;</t>
  </si>
  <si>
    <t>15% over 56 mos; 85% Balance</t>
  </si>
  <si>
    <t>20% over 56 mos; 80% Balance</t>
  </si>
  <si>
    <t>10% Spot; 10% over 55 mos; 80% Balance</t>
  </si>
  <si>
    <t>20% Spot; 10% over 55 mos; 70% Balance</t>
  </si>
  <si>
    <t>12% in 52 mos; 3% on the 53rd; 85% Balance</t>
  </si>
  <si>
    <t>LGT2B014715</t>
  </si>
  <si>
    <t>Madison Street</t>
  </si>
  <si>
    <t>1 BR with Balcony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</si>
</sst>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3" formatCode="_(* #,##0.00_);_(* \(#,##0.00\);_(* &quot;-&quot;??_);_(@_)"/>
    <numFmt numFmtId="164" formatCode="0.0%"/>
    <numFmt numFmtId="165" formatCode="_(* #,##0.00_);_(* \(#,##0.00\);_(* \-??_);_(@_)"/>
    <numFmt numFmtId="166" formatCode="* #,##0.00\ ;* \(#,##0.00\);* \-??\ "/>
    <numFmt numFmtId="167" formatCode="[$Php-3409]* #,##0.00\ ;[$Php-3409]* \(#,##0.00\);[$Php-3409]* \-??\ "/>
    <numFmt numFmtId="168" formatCode="mmmm\ d&quot;, &quot;yyyy"/>
    <numFmt numFmtId="169" formatCode="&quot; &quot;[$Php-3409]* #,##0.00&quot; &quot;;&quot; &quot;[$Php-3409]* \(#,##0.00\);&quot; &quot;[$Php-3409]* &quot;-&quot;??&quot; &quot;"/>
    <numFmt numFmtId="170" formatCode="#,##0%"/>
    <numFmt numFmtId="171" formatCode="&quot; &quot;* #,##0.00&quot; &quot;;&quot; &quot;* \(#,##0.00\);&quot; &quot;* &quot;-&quot;??&quot; &quot;"/>
    <numFmt numFmtId="172" formatCode="[$-409]mmmm\ d\,\ yyyy;@"/>
    <numFmt numFmtId="173" formatCode="#,##0.00;&quot;-&quot;#,##0.00"/>
  </numFmts>
  <fonts count="16" x14ac:knownFonts="1">
    <font>
      <sz val="11"/>
      <color theme="1"/>
      <name val="Calibri"/>
      <family val="2"/>
      <scheme val="minor"/>
    </font>
    <font>
      <sz val="12"/>
      <color indexed="8"/>
      <name val="Verdana"/>
      <family val="2"/>
    </font>
    <font>
      <sz val="11"/>
      <color theme="1"/>
      <name val="Calibri"/>
      <family val="2"/>
      <scheme val="minor"/>
    </font>
    <font>
      <sz val="10"/>
      <color indexed="8"/>
      <name val="Arial Rounded MT Bold"/>
      <family val="2"/>
    </font>
    <font>
      <sz val="11"/>
      <color theme="1"/>
      <name val="Arial Rounded MT Bold"/>
      <family val="2"/>
    </font>
    <font>
      <sz val="13"/>
      <color indexed="8"/>
      <name val="Arial Rounded MT Bold"/>
      <family val="2"/>
    </font>
    <font>
      <b/>
      <sz val="12"/>
      <color indexed="10"/>
      <name val="Arial Rounded MT Bold"/>
      <family val="2"/>
    </font>
    <font>
      <sz val="12"/>
      <color indexed="8"/>
      <name val="Arial Rounded MT Bold"/>
      <family val="2"/>
    </font>
    <font>
      <sz val="7"/>
      <color indexed="8"/>
      <name val="Arial Rounded MT Bold"/>
      <family val="2"/>
    </font>
    <font>
      <sz val="10"/>
      <color theme="1"/>
      <name val="Arial Rounded MT Bold"/>
      <family val="2"/>
    </font>
    <font>
      <b/>
      <sz val="10"/>
      <color indexed="8"/>
      <name val="Arial Rounded MT Bold"/>
      <family val="2"/>
    </font>
    <font>
      <b/>
      <sz val="10"/>
      <color theme="1"/>
      <name val="Arial Rounded MT Bold"/>
      <family val="2"/>
    </font>
    <font>
      <b/>
      <i/>
      <sz val="7"/>
      <color indexed="8"/>
      <name val="Arial Rounded MT Bold"/>
      <family val="2"/>
    </font>
    <font>
      <sz val="10"/>
      <color theme="0"/>
      <name val="Arial Rounded MT Bold"/>
      <family val="2"/>
    </font>
    <font>
      <sz val="11"/>
      <color theme="0"/>
      <name val="Arial Rounded MT Bold"/>
      <family val="2"/>
    </font>
    <font>
      <sz val="11"/>
      <color rgb="FFFF0000"/>
      <name val="Arial Rounded MT Bold"/>
      <family val="2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8"/>
        <bgColor indexed="58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59999389629810485"/>
        <bgColor indexed="49"/>
      </patternFill>
    </fill>
    <fill>
      <patternFill patternType="solid">
        <fgColor theme="7" tint="-0.249977111117893"/>
        <bgColor indexed="49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00B0F0"/>
        <bgColor indexed="26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35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8"/>
      </top>
      <bottom style="thin">
        <color indexed="55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8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 style="thin">
        <color indexed="8"/>
      </left>
      <right style="thin">
        <color indexed="63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5"/>
      </left>
      <right style="thin">
        <color indexed="55"/>
      </right>
      <top style="thin">
        <color indexed="8"/>
      </top>
      <bottom style="thin">
        <color indexed="55"/>
      </bottom>
      <diagonal/>
    </border>
    <border>
      <left/>
      <right/>
      <top style="thin">
        <color indexed="55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2"/>
      </bottom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/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/>
      <top/>
      <bottom/>
      <diagonal/>
    </border>
    <border>
      <left style="medium">
        <color theme="1"/>
      </left>
      <right style="medium">
        <color indexed="64"/>
      </right>
      <top style="medium">
        <color theme="1"/>
      </top>
      <bottom style="medium">
        <color theme="1"/>
      </bottom>
      <diagonal/>
    </border>
    <border>
      <left style="thin">
        <color indexed="55"/>
      </left>
      <right/>
      <top style="thin">
        <color indexed="55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8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55"/>
      </left>
      <right/>
      <top style="thin">
        <color indexed="55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indexed="55"/>
      </top>
      <bottom/>
      <diagonal/>
    </border>
    <border>
      <left style="thin">
        <color auto="1"/>
      </left>
      <right/>
      <top/>
      <bottom/>
      <diagonal/>
    </border>
  </borders>
  <cellStyleXfs count="4">
    <xf numFmtId="0" fontId="0" fillId="0" borderId="0"/>
    <xf numFmtId="0" fontId="1" fillId="0" borderId="0" applyNumberFormat="0" applyFill="0" applyBorder="0" applyProtection="0">
      <alignment vertical="top" wrapText="1"/>
    </xf>
    <xf numFmtId="165" fontId="1" fillId="0" borderId="0" applyFill="0" applyBorder="0" applyProtection="0">
      <alignment vertical="top" wrapText="1"/>
    </xf>
    <xf numFmtId="43" fontId="2" fillId="0" borderId="0" applyFont="0" applyFill="0" applyBorder="0" applyAlignment="0" applyProtection="0"/>
  </cellStyleXfs>
  <cellXfs count="110">
    <xf numFmtId="0" fontId="0" fillId="0" borderId="0" xfId="0"/>
    <xf numFmtId="1" fontId="3" fillId="0" borderId="1" xfId="1" applyNumberFormat="1" applyFont="1" applyBorder="1" applyAlignment="1"/>
    <xf numFmtId="0" fontId="4" fillId="0" borderId="0" xfId="0" applyFont="1"/>
    <xf numFmtId="1" fontId="3" fillId="0" borderId="3" xfId="1" applyNumberFormat="1" applyFont="1" applyBorder="1" applyAlignment="1">
      <alignment wrapText="1"/>
    </xf>
    <xf numFmtId="0" fontId="7" fillId="0" borderId="0" xfId="1" applyFont="1">
      <alignment vertical="top" wrapText="1"/>
    </xf>
    <xf numFmtId="1" fontId="3" fillId="0" borderId="2" xfId="1" applyNumberFormat="1" applyFont="1" applyBorder="1" applyAlignment="1">
      <alignment wrapText="1"/>
    </xf>
    <xf numFmtId="1" fontId="3" fillId="0" borderId="27" xfId="1" applyNumberFormat="1" applyFont="1" applyBorder="1" applyAlignment="1">
      <alignment wrapText="1"/>
    </xf>
    <xf numFmtId="1" fontId="3" fillId="0" borderId="2" xfId="1" applyNumberFormat="1" applyFont="1" applyBorder="1" applyAlignment="1"/>
    <xf numFmtId="1" fontId="3" fillId="0" borderId="9" xfId="1" applyNumberFormat="1" applyFont="1" applyBorder="1" applyAlignment="1"/>
    <xf numFmtId="0" fontId="3" fillId="2" borderId="4" xfId="1" applyFont="1" applyFill="1" applyBorder="1" applyAlignment="1"/>
    <xf numFmtId="4" fontId="3" fillId="4" borderId="7" xfId="0" applyNumberFormat="1" applyFont="1" applyFill="1" applyBorder="1"/>
    <xf numFmtId="4" fontId="3" fillId="4" borderId="4" xfId="0" applyNumberFormat="1" applyFont="1" applyFill="1" applyBorder="1"/>
    <xf numFmtId="4" fontId="3" fillId="0" borderId="10" xfId="1" applyNumberFormat="1" applyFont="1" applyBorder="1" applyAlignment="1"/>
    <xf numFmtId="4" fontId="3" fillId="0" borderId="20" xfId="1" applyNumberFormat="1" applyFont="1" applyBorder="1" applyAlignment="1"/>
    <xf numFmtId="9" fontId="3" fillId="4" borderId="7" xfId="0" applyNumberFormat="1" applyFont="1" applyFill="1" applyBorder="1"/>
    <xf numFmtId="170" fontId="3" fillId="0" borderId="4" xfId="0" applyNumberFormat="1" applyFont="1" applyBorder="1"/>
    <xf numFmtId="9" fontId="3" fillId="0" borderId="12" xfId="1" applyNumberFormat="1" applyFont="1" applyBorder="1" applyAlignment="1"/>
    <xf numFmtId="164" fontId="3" fillId="0" borderId="12" xfId="1" applyNumberFormat="1" applyFont="1" applyBorder="1" applyAlignment="1"/>
    <xf numFmtId="164" fontId="3" fillId="0" borderId="21" xfId="1" applyNumberFormat="1" applyFont="1" applyBorder="1" applyAlignment="1"/>
    <xf numFmtId="43" fontId="3" fillId="0" borderId="4" xfId="3" applyFont="1" applyBorder="1"/>
    <xf numFmtId="165" fontId="3" fillId="0" borderId="12" xfId="2" applyFont="1" applyBorder="1" applyAlignment="1"/>
    <xf numFmtId="165" fontId="3" fillId="0" borderId="21" xfId="2" applyFont="1" applyBorder="1" applyAlignment="1"/>
    <xf numFmtId="4" fontId="3" fillId="0" borderId="4" xfId="0" applyNumberFormat="1" applyFont="1" applyBorder="1"/>
    <xf numFmtId="4" fontId="3" fillId="0" borderId="12" xfId="1" applyNumberFormat="1" applyFont="1" applyBorder="1" applyAlignment="1"/>
    <xf numFmtId="4" fontId="3" fillId="0" borderId="21" xfId="1" applyNumberFormat="1" applyFont="1" applyBorder="1" applyAlignment="1"/>
    <xf numFmtId="0" fontId="8" fillId="2" borderId="4" xfId="1" applyFont="1" applyFill="1" applyBorder="1" applyAlignment="1"/>
    <xf numFmtId="1" fontId="3" fillId="4" borderId="7" xfId="0" applyNumberFormat="1" applyFont="1" applyFill="1" applyBorder="1"/>
    <xf numFmtId="1" fontId="3" fillId="0" borderId="4" xfId="0" applyNumberFormat="1" applyFont="1" applyBorder="1"/>
    <xf numFmtId="1" fontId="3" fillId="0" borderId="12" xfId="1" applyNumberFormat="1" applyFont="1" applyBorder="1" applyAlignment="1"/>
    <xf numFmtId="1" fontId="3" fillId="0" borderId="21" xfId="1" applyNumberFormat="1" applyFont="1" applyBorder="1" applyAlignment="1"/>
    <xf numFmtId="4" fontId="3" fillId="2" borderId="12" xfId="1" applyNumberFormat="1" applyFont="1" applyFill="1" applyBorder="1" applyAlignment="1"/>
    <xf numFmtId="4" fontId="3" fillId="2" borderId="21" xfId="1" applyNumberFormat="1" applyFont="1" applyFill="1" applyBorder="1" applyAlignment="1"/>
    <xf numFmtId="9" fontId="3" fillId="0" borderId="4" xfId="0" applyNumberFormat="1" applyFont="1" applyBorder="1"/>
    <xf numFmtId="9" fontId="3" fillId="0" borderId="21" xfId="1" applyNumberFormat="1" applyFont="1" applyBorder="1" applyAlignment="1"/>
    <xf numFmtId="3" fontId="3" fillId="0" borderId="4" xfId="0" applyNumberFormat="1" applyFont="1" applyBorder="1"/>
    <xf numFmtId="166" fontId="3" fillId="0" borderId="11" xfId="1" applyNumberFormat="1" applyFont="1" applyBorder="1" applyAlignment="1"/>
    <xf numFmtId="166" fontId="3" fillId="0" borderId="22" xfId="1" applyNumberFormat="1" applyFont="1" applyBorder="1" applyAlignment="1"/>
    <xf numFmtId="0" fontId="3" fillId="4" borderId="7" xfId="0" applyFont="1" applyFill="1" applyBorder="1"/>
    <xf numFmtId="0" fontId="3" fillId="0" borderId="4" xfId="0" applyFont="1" applyBorder="1"/>
    <xf numFmtId="0" fontId="3" fillId="0" borderId="12" xfId="1" applyFont="1" applyBorder="1" applyAlignment="1"/>
    <xf numFmtId="0" fontId="3" fillId="0" borderId="21" xfId="1" applyFont="1" applyBorder="1" applyAlignment="1"/>
    <xf numFmtId="171" fontId="3" fillId="0" borderId="4" xfId="0" applyNumberFormat="1" applyFont="1" applyBorder="1"/>
    <xf numFmtId="166" fontId="3" fillId="0" borderId="12" xfId="1" applyNumberFormat="1" applyFont="1" applyBorder="1" applyAlignment="1"/>
    <xf numFmtId="166" fontId="3" fillId="0" borderId="21" xfId="1" applyNumberFormat="1" applyFont="1" applyBorder="1" applyAlignment="1"/>
    <xf numFmtId="165" fontId="3" fillId="0" borderId="11" xfId="2" applyFont="1" applyBorder="1" applyAlignment="1"/>
    <xf numFmtId="165" fontId="3" fillId="0" borderId="22" xfId="2" applyFont="1" applyBorder="1" applyAlignment="1"/>
    <xf numFmtId="167" fontId="3" fillId="0" borderId="12" xfId="1" applyNumberFormat="1" applyFont="1" applyBorder="1" applyAlignment="1"/>
    <xf numFmtId="167" fontId="3" fillId="0" borderId="21" xfId="1" applyNumberFormat="1" applyFont="1" applyBorder="1" applyAlignment="1"/>
    <xf numFmtId="43" fontId="3" fillId="4" borderId="7" xfId="3" applyFont="1" applyFill="1" applyBorder="1"/>
    <xf numFmtId="0" fontId="3" fillId="0" borderId="9" xfId="1" applyFont="1" applyBorder="1" applyAlignment="1"/>
    <xf numFmtId="168" fontId="3" fillId="0" borderId="4" xfId="1" applyNumberFormat="1" applyFont="1" applyBorder="1" applyAlignment="1">
      <alignment horizontal="center"/>
    </xf>
    <xf numFmtId="43" fontId="3" fillId="4" borderId="4" xfId="3" applyFont="1" applyFill="1" applyBorder="1"/>
    <xf numFmtId="4" fontId="3" fillId="0" borderId="7" xfId="0" applyNumberFormat="1" applyFont="1" applyBorder="1"/>
    <xf numFmtId="169" fontId="3" fillId="0" borderId="7" xfId="0" applyNumberFormat="1" applyFont="1" applyBorder="1"/>
    <xf numFmtId="4" fontId="9" fillId="0" borderId="12" xfId="0" applyNumberFormat="1" applyFont="1" applyBorder="1"/>
    <xf numFmtId="4" fontId="3" fillId="0" borderId="7" xfId="1" applyNumberFormat="1" applyFont="1" applyBorder="1" applyAlignment="1"/>
    <xf numFmtId="4" fontId="3" fillId="0" borderId="4" xfId="1" applyNumberFormat="1" applyFont="1" applyBorder="1" applyAlignment="1"/>
    <xf numFmtId="4" fontId="3" fillId="0" borderId="13" xfId="1" applyNumberFormat="1" applyFont="1" applyBorder="1" applyAlignment="1"/>
    <xf numFmtId="43" fontId="9" fillId="0" borderId="12" xfId="3" applyFont="1" applyBorder="1"/>
    <xf numFmtId="4" fontId="3" fillId="0" borderId="0" xfId="1" applyNumberFormat="1" applyFont="1" applyAlignment="1"/>
    <xf numFmtId="4" fontId="3" fillId="0" borderId="29" xfId="1" applyNumberFormat="1" applyFont="1" applyBorder="1" applyAlignment="1"/>
    <xf numFmtId="0" fontId="4" fillId="0" borderId="12" xfId="0" applyFont="1" applyBorder="1"/>
    <xf numFmtId="0" fontId="3" fillId="0" borderId="4" xfId="1" applyFont="1" applyBorder="1" applyAlignment="1"/>
    <xf numFmtId="167" fontId="10" fillId="0" borderId="19" xfId="1" applyNumberFormat="1" applyFont="1" applyBorder="1" applyAlignment="1"/>
    <xf numFmtId="167" fontId="10" fillId="0" borderId="4" xfId="1" applyNumberFormat="1" applyFont="1" applyBorder="1" applyAlignment="1"/>
    <xf numFmtId="167" fontId="10" fillId="0" borderId="12" xfId="1" applyNumberFormat="1" applyFont="1" applyBorder="1" applyAlignment="1"/>
    <xf numFmtId="169" fontId="11" fillId="0" borderId="12" xfId="0" applyNumberFormat="1" applyFont="1" applyBorder="1"/>
    <xf numFmtId="167" fontId="11" fillId="0" borderId="12" xfId="0" applyNumberFormat="1" applyFont="1" applyBorder="1"/>
    <xf numFmtId="167" fontId="10" fillId="0" borderId="21" xfId="1" applyNumberFormat="1" applyFont="1" applyBorder="1" applyAlignment="1"/>
    <xf numFmtId="0" fontId="12" fillId="0" borderId="14" xfId="1" applyFont="1" applyBorder="1" applyAlignment="1"/>
    <xf numFmtId="1" fontId="3" fillId="0" borderId="14" xfId="1" applyNumberFormat="1" applyFont="1" applyBorder="1" applyAlignment="1"/>
    <xf numFmtId="1" fontId="3" fillId="0" borderId="24" xfId="1" applyNumberFormat="1" applyFont="1" applyBorder="1" applyAlignment="1"/>
    <xf numFmtId="1" fontId="3" fillId="0" borderId="31" xfId="1" applyNumberFormat="1" applyFont="1" applyBorder="1" applyAlignment="1">
      <alignment horizontal="center"/>
    </xf>
    <xf numFmtId="1" fontId="3" fillId="0" borderId="32" xfId="1" applyNumberFormat="1" applyFont="1" applyBorder="1" applyAlignment="1">
      <alignment horizontal="center"/>
    </xf>
    <xf numFmtId="0" fontId="3" fillId="0" borderId="32" xfId="1" applyFont="1" applyBorder="1" applyAlignment="1">
      <alignment horizontal="center"/>
    </xf>
    <xf numFmtId="4" fontId="3" fillId="0" borderId="32" xfId="1" applyNumberFormat="1" applyFont="1" applyBorder="1" applyAlignment="1">
      <alignment horizontal="center"/>
    </xf>
    <xf numFmtId="1" fontId="3" fillId="0" borderId="30" xfId="1" applyNumberFormat="1" applyFont="1" applyBorder="1" applyAlignment="1">
      <alignment horizontal="center"/>
    </xf>
    <xf numFmtId="173" fontId="3" fillId="4" borderId="7" xfId="0" applyNumberFormat="1" applyFont="1" applyFill="1" applyBorder="1"/>
    <xf numFmtId="173" fontId="3" fillId="0" borderId="4" xfId="0" applyNumberFormat="1" applyFont="1" applyBorder="1"/>
    <xf numFmtId="173" fontId="3" fillId="2" borderId="4" xfId="1" applyNumberFormat="1" applyFont="1" applyFill="1" applyBorder="1" applyAlignment="1"/>
    <xf numFmtId="173" fontId="3" fillId="2" borderId="13" xfId="1" applyNumberFormat="1" applyFont="1" applyFill="1" applyBorder="1" applyAlignment="1"/>
    <xf numFmtId="172" fontId="9" fillId="5" borderId="32" xfId="1" applyNumberFormat="1" applyFont="1" applyFill="1" applyBorder="1" applyAlignment="1">
      <alignment horizontal="center"/>
    </xf>
    <xf numFmtId="0" fontId="9" fillId="6" borderId="32" xfId="1" applyFont="1" applyFill="1" applyBorder="1" applyAlignment="1">
      <alignment horizontal="center"/>
    </xf>
    <xf numFmtId="4" fontId="9" fillId="6" borderId="32" xfId="1" applyNumberFormat="1" applyFont="1" applyFill="1" applyBorder="1" applyAlignment="1">
      <alignment horizontal="center"/>
    </xf>
    <xf numFmtId="1" fontId="9" fillId="6" borderId="30" xfId="1" applyNumberFormat="1" applyFont="1" applyFill="1" applyBorder="1" applyAlignment="1">
      <alignment horizontal="center"/>
    </xf>
    <xf numFmtId="0" fontId="14" fillId="7" borderId="28" xfId="1" applyFont="1" applyFill="1" applyBorder="1" applyAlignment="1">
      <alignment horizontal="center" vertical="center" wrapText="1"/>
    </xf>
    <xf numFmtId="0" fontId="14" fillId="8" borderId="4" xfId="0" applyFont="1" applyFill="1" applyBorder="1" applyAlignment="1">
      <alignment horizontal="center" vertical="center" wrapText="1"/>
    </xf>
    <xf numFmtId="0" fontId="14" fillId="8" borderId="18" xfId="0" applyFont="1" applyFill="1" applyBorder="1" applyAlignment="1">
      <alignment horizontal="center" vertical="center" wrapText="1"/>
    </xf>
    <xf numFmtId="0" fontId="14" fillId="7" borderId="23" xfId="1" applyFont="1" applyFill="1" applyBorder="1" applyAlignment="1">
      <alignment horizontal="center" vertical="center" wrapText="1"/>
    </xf>
    <xf numFmtId="0" fontId="14" fillId="7" borderId="8" xfId="1" applyFont="1" applyFill="1" applyBorder="1" applyAlignment="1">
      <alignment horizontal="center" vertical="center" wrapText="1"/>
    </xf>
    <xf numFmtId="0" fontId="14" fillId="9" borderId="16" xfId="0" applyFont="1" applyFill="1" applyBorder="1" applyAlignment="1">
      <alignment horizontal="center"/>
    </xf>
    <xf numFmtId="1" fontId="13" fillId="9" borderId="26" xfId="1" applyNumberFormat="1" applyFont="1" applyFill="1" applyBorder="1" applyAlignment="1">
      <alignment wrapText="1"/>
    </xf>
    <xf numFmtId="0" fontId="3" fillId="10" borderId="4" xfId="1" applyFont="1" applyFill="1" applyBorder="1" applyAlignment="1"/>
    <xf numFmtId="4" fontId="3" fillId="11" borderId="7" xfId="0" applyNumberFormat="1" applyFont="1" applyFill="1" applyBorder="1"/>
    <xf numFmtId="4" fontId="3" fillId="11" borderId="4" xfId="0" applyNumberFormat="1" applyFont="1" applyFill="1" applyBorder="1"/>
    <xf numFmtId="4" fontId="3" fillId="11" borderId="12" xfId="1" applyNumberFormat="1" applyFont="1" applyFill="1" applyBorder="1" applyAlignment="1"/>
    <xf numFmtId="4" fontId="3" fillId="11" borderId="21" xfId="1" applyNumberFormat="1" applyFont="1" applyFill="1" applyBorder="1" applyAlignment="1"/>
    <xf numFmtId="0" fontId="15" fillId="12" borderId="16" xfId="0" applyFont="1" applyFill="1" applyBorder="1" applyAlignment="1">
      <alignment horizontal="center"/>
    </xf>
    <xf numFmtId="0" fontId="4" fillId="13" borderId="0" xfId="0" applyFont="1" applyFill="1"/>
    <xf numFmtId="0" fontId="9" fillId="5" borderId="0" xfId="0" applyFont="1" applyFill="1" applyAlignment="1">
      <alignment horizontal="center"/>
    </xf>
    <xf numFmtId="3" fontId="3" fillId="3" borderId="0" xfId="1" applyNumberFormat="1" applyFont="1" applyFill="1" applyBorder="1" applyAlignment="1">
      <alignment horizontal="center"/>
    </xf>
    <xf numFmtId="0" fontId="14" fillId="9" borderId="5" xfId="0" applyFont="1" applyFill="1" applyBorder="1" applyAlignment="1">
      <alignment horizontal="center"/>
    </xf>
    <xf numFmtId="0" fontId="14" fillId="9" borderId="6" xfId="0" applyFont="1" applyFill="1" applyBorder="1" applyAlignment="1">
      <alignment horizontal="center"/>
    </xf>
    <xf numFmtId="0" fontId="5" fillId="0" borderId="25" xfId="1" applyFont="1" applyBorder="1" applyAlignment="1">
      <alignment horizontal="center"/>
    </xf>
    <xf numFmtId="0" fontId="5" fillId="0" borderId="0" xfId="1" applyFont="1" applyAlignment="1">
      <alignment horizontal="center"/>
    </xf>
    <xf numFmtId="0" fontId="14" fillId="9" borderId="17" xfId="0" applyFont="1" applyFill="1" applyBorder="1" applyAlignment="1">
      <alignment horizontal="center"/>
    </xf>
    <xf numFmtId="1" fontId="6" fillId="0" borderId="33" xfId="1" applyNumberFormat="1" applyFont="1" applyBorder="1" applyAlignment="1">
      <alignment horizontal="center" vertical="center" wrapText="1"/>
    </xf>
    <xf numFmtId="1" fontId="6" fillId="0" borderId="15" xfId="1" applyNumberFormat="1" applyFont="1" applyBorder="1" applyAlignment="1">
      <alignment horizontal="center" vertical="center" wrapText="1"/>
    </xf>
    <xf numFmtId="1" fontId="6" fillId="0" borderId="34" xfId="1" applyNumberFormat="1" applyFont="1" applyBorder="1" applyAlignment="1">
      <alignment horizontal="center" vertical="center" wrapText="1"/>
    </xf>
    <xf numFmtId="1" fontId="6" fillId="0" borderId="0" xfId="1" applyNumberFormat="1" applyFont="1" applyBorder="1" applyAlignment="1">
      <alignment horizontal="center" vertical="center" wrapText="1"/>
    </xf>
  </cellXfs>
  <cellStyles count="4">
    <cellStyle name="Comma" xfId="3" builtinId="3"/>
    <cellStyle name="Excel Built-in Comma" xfId="2" xr:uid="{00000000-0005-0000-0000-000001000000}"/>
    <cellStyle name="Excel Built-in Normal" xfId="1" xr:uid="{00000000-0005-0000-0000-000002000000}"/>
    <cellStyle name="Normal" xfId="0" builtinId="0"/>
  </cellStyles>
  <dxfs count="0"/>
  <tableStyles count="0" defaultTableStyle="TableStyleMedium2" defaultPivotStyle="PivotStyleLight16"/>
  <colors>
    <mruColors>
      <color rgb="FFEEE53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</xdr:colOff>
      <xdr:row>3</xdr:row>
      <xdr:rowOff>47625</xdr:rowOff>
    </xdr:from>
    <xdr:to>
      <xdr:col>4</xdr:col>
      <xdr:colOff>123825</xdr:colOff>
      <xdr:row>7</xdr:row>
      <xdr:rowOff>171450</xdr:rowOff>
    </xdr:to>
    <xdr:sp macro="" textlink="">
      <xdr:nvSpPr>
        <xdr:cNvPr id="2" name="Right Brace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/>
        </xdr:cNvSpPr>
      </xdr:nvSpPr>
      <xdr:spPr bwMode="auto">
        <a:xfrm>
          <a:off x="5676901" y="619125"/>
          <a:ext cx="123824" cy="885825"/>
        </a:xfrm>
        <a:prstGeom prst="rightBrace">
          <a:avLst>
            <a:gd name="adj1" fmla="val 31506"/>
            <a:gd name="adj2" fmla="val 47787"/>
          </a:avLst>
        </a:prstGeom>
        <a:noFill/>
        <a:ln w="2844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19049</xdr:colOff>
      <xdr:row>2</xdr:row>
      <xdr:rowOff>9525</xdr:rowOff>
    </xdr:from>
    <xdr:to>
      <xdr:col>1</xdr:col>
      <xdr:colOff>2257424</xdr:colOff>
      <xdr:row>8</xdr:row>
      <xdr:rowOff>152400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8E06E409-5E51-436A-AEF9-55C1846F27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49" y="400050"/>
          <a:ext cx="2238375" cy="1276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</xdr:colOff>
      <xdr:row>3</xdr:row>
      <xdr:rowOff>47625</xdr:rowOff>
    </xdr:from>
    <xdr:to>
      <xdr:col>4</xdr:col>
      <xdr:colOff>123825</xdr:colOff>
      <xdr:row>7</xdr:row>
      <xdr:rowOff>171450</xdr:rowOff>
    </xdr:to>
    <xdr:sp macro="" textlink="">
      <xdr:nvSpPr>
        <xdr:cNvPr id="2" name="Right Brace 3">
          <a:extLst>
            <a:ext uri="{FF2B5EF4-FFF2-40B4-BE49-F238E27FC236}">
              <a16:creationId xmlns:a16="http://schemas.microsoft.com/office/drawing/2014/main" id="{143684E0-3D05-402C-AB04-31ADA229DFC4}"/>
            </a:ext>
          </a:extLst>
        </xdr:cNvPr>
        <xdr:cNvSpPr>
          <a:spLocks/>
        </xdr:cNvSpPr>
      </xdr:nvSpPr>
      <xdr:spPr bwMode="auto">
        <a:xfrm>
          <a:off x="5669281" y="626745"/>
          <a:ext cx="123824" cy="885825"/>
        </a:xfrm>
        <a:prstGeom prst="rightBrace">
          <a:avLst>
            <a:gd name="adj1" fmla="val 31506"/>
            <a:gd name="adj2" fmla="val 47787"/>
          </a:avLst>
        </a:prstGeom>
        <a:noFill/>
        <a:ln w="2844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333374</xdr:colOff>
      <xdr:row>1</xdr:row>
      <xdr:rowOff>200025</xdr:rowOff>
    </xdr:from>
    <xdr:to>
      <xdr:col>2</xdr:col>
      <xdr:colOff>11429</xdr:colOff>
      <xdr:row>8</xdr:row>
      <xdr:rowOff>169545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D8AFB47-CA71-4BD8-867F-22A1507EA2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4" y="381000"/>
          <a:ext cx="2287905" cy="13125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94"/>
  <sheetViews>
    <sheetView tabSelected="1" zoomScale="80" zoomScaleNormal="80" workbookViewId="0">
      <selection activeCell="C7" sqref="C7"/>
    </sheetView>
  </sheetViews>
  <sheetFormatPr defaultColWidth="9.109375" defaultRowHeight="13.8" x14ac:dyDescent="0.25"/>
  <cols>
    <col min="1" max="1" width="5" style="2" customWidth="1"/>
    <col min="2" max="2" width="33" style="2" customWidth="1"/>
    <col min="3" max="4" width="22.33203125" style="2" customWidth="1"/>
    <col min="5" max="5" width="20.77734375" style="2" customWidth="1"/>
    <col min="6" max="6" width="20.6640625" style="2" customWidth="1"/>
    <col min="7" max="7" width="20.77734375" style="2" customWidth="1"/>
    <col min="8" max="9" width="20.6640625" style="2" customWidth="1"/>
    <col min="10" max="11" width="20.77734375" style="2" customWidth="1"/>
    <col min="12" max="12" width="21.109375" style="2" customWidth="1"/>
    <col min="13" max="16384" width="9.109375" style="2"/>
  </cols>
  <sheetData>
    <row r="1" spans="1:12" ht="14.4" x14ac:dyDescent="0.3">
      <c r="A1"/>
      <c r="B1"/>
      <c r="C1"/>
      <c r="D1"/>
      <c r="E1"/>
      <c r="F1"/>
      <c r="G1"/>
      <c r="H1"/>
      <c r="I1"/>
    </row>
    <row r="2" spans="1:12" ht="16.8" x14ac:dyDescent="0.3">
      <c r="A2" s="1"/>
      <c r="B2" s="103" t="s">
        <v>35</v>
      </c>
      <c r="C2" s="104"/>
      <c r="D2" s="104"/>
      <c r="E2" s="104"/>
      <c r="F2" s="104"/>
      <c r="G2" s="104"/>
      <c r="H2" s="104"/>
      <c r="I2" s="104"/>
      <c r="J2" s="104"/>
      <c r="K2" s="104"/>
    </row>
    <row r="3" spans="1:12" ht="14.4" x14ac:dyDescent="0.3">
      <c r="A3" s="1"/>
      <c r="B3" s="72"/>
      <c r="C3" s="81">
        <f ca="1">NOW()</f>
        <v>43940.71981412037</v>
      </c>
      <c r="D3" s="73" t="s">
        <v>32</v>
      </c>
      <c r="E3"/>
      <c r="F3"/>
      <c r="G3"/>
      <c r="H3"/>
      <c r="I3"/>
    </row>
    <row r="4" spans="1:12" ht="15" customHeight="1" x14ac:dyDescent="0.25">
      <c r="A4" s="1"/>
      <c r="B4" s="3"/>
      <c r="C4" s="82" t="s">
        <v>57</v>
      </c>
      <c r="D4" s="74" t="s">
        <v>0</v>
      </c>
      <c r="E4" s="106" t="s">
        <v>34</v>
      </c>
      <c r="F4" s="107"/>
      <c r="G4" s="107"/>
      <c r="H4" s="4"/>
      <c r="I4" s="4"/>
    </row>
    <row r="5" spans="1:12" ht="15" customHeight="1" x14ac:dyDescent="0.25">
      <c r="A5" s="1"/>
      <c r="B5" s="5"/>
      <c r="C5" s="83">
        <v>6545000</v>
      </c>
      <c r="D5" s="75" t="s">
        <v>1</v>
      </c>
      <c r="E5" s="108"/>
      <c r="F5" s="109"/>
      <c r="G5" s="109"/>
      <c r="H5" s="4"/>
      <c r="I5" s="4"/>
    </row>
    <row r="6" spans="1:12" ht="15" customHeight="1" x14ac:dyDescent="0.25">
      <c r="A6" s="1"/>
      <c r="B6" s="5"/>
      <c r="C6" s="82">
        <v>25.65</v>
      </c>
      <c r="D6" s="74" t="s">
        <v>2</v>
      </c>
      <c r="E6" s="108"/>
      <c r="F6" s="109"/>
      <c r="G6" s="109"/>
      <c r="H6" s="4"/>
      <c r="I6" s="4"/>
    </row>
    <row r="7" spans="1:12" ht="15" customHeight="1" x14ac:dyDescent="0.25">
      <c r="A7" s="1"/>
      <c r="B7" s="5"/>
      <c r="C7" s="82" t="s">
        <v>59</v>
      </c>
      <c r="D7" s="74" t="s">
        <v>3</v>
      </c>
      <c r="E7" s="108"/>
      <c r="F7" s="109"/>
      <c r="G7" s="109"/>
      <c r="H7" s="4"/>
      <c r="I7" s="4"/>
    </row>
    <row r="8" spans="1:12" ht="15" customHeight="1" x14ac:dyDescent="0.25">
      <c r="A8" s="1"/>
      <c r="B8" s="5"/>
      <c r="C8" s="82" t="s">
        <v>58</v>
      </c>
      <c r="D8" s="74" t="s">
        <v>4</v>
      </c>
      <c r="E8" s="108"/>
      <c r="F8" s="109"/>
      <c r="G8" s="109"/>
      <c r="H8" s="4"/>
      <c r="I8" s="4"/>
    </row>
    <row r="9" spans="1:12" ht="14.4" thickBot="1" x14ac:dyDescent="0.3">
      <c r="A9" s="1"/>
      <c r="B9" s="6"/>
      <c r="C9" s="84" t="s">
        <v>43</v>
      </c>
      <c r="D9" s="76" t="s">
        <v>33</v>
      </c>
    </row>
    <row r="10" spans="1:12" ht="14.4" thickBot="1" x14ac:dyDescent="0.3">
      <c r="A10" s="7"/>
      <c r="B10" s="91"/>
      <c r="C10" s="90" t="s">
        <v>28</v>
      </c>
      <c r="D10" s="90" t="s">
        <v>29</v>
      </c>
      <c r="E10" s="101" t="s">
        <v>30</v>
      </c>
      <c r="F10" s="105"/>
      <c r="G10" s="102"/>
      <c r="H10" s="101" t="s">
        <v>25</v>
      </c>
      <c r="I10" s="102"/>
      <c r="J10" s="101" t="s">
        <v>26</v>
      </c>
      <c r="K10" s="102"/>
      <c r="L10" s="97" t="s">
        <v>44</v>
      </c>
    </row>
    <row r="11" spans="1:12" ht="41.4" x14ac:dyDescent="0.25">
      <c r="A11" s="1"/>
      <c r="B11" s="85" t="s">
        <v>5</v>
      </c>
      <c r="C11" s="86" t="s">
        <v>27</v>
      </c>
      <c r="D11" s="87" t="s">
        <v>48</v>
      </c>
      <c r="E11" s="88" t="s">
        <v>49</v>
      </c>
      <c r="F11" s="88" t="s">
        <v>50</v>
      </c>
      <c r="G11" s="88" t="s">
        <v>51</v>
      </c>
      <c r="H11" s="89" t="s">
        <v>52</v>
      </c>
      <c r="I11" s="89" t="s">
        <v>53</v>
      </c>
      <c r="J11" s="88" t="s">
        <v>54</v>
      </c>
      <c r="K11" s="88" t="s">
        <v>55</v>
      </c>
      <c r="L11" s="88" t="s">
        <v>56</v>
      </c>
    </row>
    <row r="12" spans="1:12" x14ac:dyDescent="0.25">
      <c r="A12" s="8"/>
      <c r="B12" s="9" t="s">
        <v>6</v>
      </c>
      <c r="C12" s="10">
        <f>C5</f>
        <v>6545000</v>
      </c>
      <c r="D12" s="11">
        <f>C12</f>
        <v>6545000</v>
      </c>
      <c r="E12" s="12">
        <f>D12</f>
        <v>6545000</v>
      </c>
      <c r="F12" s="12">
        <f>E12</f>
        <v>6545000</v>
      </c>
      <c r="G12" s="12">
        <f>E12</f>
        <v>6545000</v>
      </c>
      <c r="H12" s="13">
        <f>C5</f>
        <v>6545000</v>
      </c>
      <c r="I12" s="12">
        <f>H12</f>
        <v>6545000</v>
      </c>
      <c r="J12" s="12">
        <f>I12</f>
        <v>6545000</v>
      </c>
      <c r="K12" s="12">
        <f>J12</f>
        <v>6545000</v>
      </c>
      <c r="L12" s="13">
        <f>K12</f>
        <v>6545000</v>
      </c>
    </row>
    <row r="13" spans="1:12" x14ac:dyDescent="0.25">
      <c r="A13" s="8"/>
      <c r="B13" s="9" t="s">
        <v>7</v>
      </c>
      <c r="C13" s="14">
        <v>0.1</v>
      </c>
      <c r="D13" s="15">
        <v>0.02</v>
      </c>
      <c r="E13" s="16">
        <v>0.02</v>
      </c>
      <c r="F13" s="16">
        <v>0.04</v>
      </c>
      <c r="G13" s="17">
        <v>0.05</v>
      </c>
      <c r="H13" s="18"/>
      <c r="I13" s="17"/>
      <c r="J13" s="17">
        <v>5.0000000000000001E-3</v>
      </c>
      <c r="K13" s="16">
        <v>0.01</v>
      </c>
      <c r="L13" s="18"/>
    </row>
    <row r="14" spans="1:12" x14ac:dyDescent="0.25">
      <c r="A14" s="8"/>
      <c r="B14" s="9" t="s">
        <v>8</v>
      </c>
      <c r="C14" s="10">
        <f>C12*C13</f>
        <v>654500</v>
      </c>
      <c r="D14" s="19">
        <f>D12*D13</f>
        <v>130900</v>
      </c>
      <c r="E14" s="20">
        <f>E12*E13</f>
        <v>130900</v>
      </c>
      <c r="F14" s="20">
        <f>F12*F13</f>
        <v>261800</v>
      </c>
      <c r="G14" s="20">
        <f>G12*G13</f>
        <v>327250</v>
      </c>
      <c r="H14" s="21"/>
      <c r="I14" s="20"/>
      <c r="J14" s="20">
        <f>J12*J13</f>
        <v>32725</v>
      </c>
      <c r="K14" s="20">
        <f>K12*K13</f>
        <v>65450</v>
      </c>
      <c r="L14" s="21"/>
    </row>
    <row r="15" spans="1:12" x14ac:dyDescent="0.25">
      <c r="A15" s="8"/>
      <c r="B15" s="9" t="s">
        <v>9</v>
      </c>
      <c r="C15" s="10">
        <f>C12-C14</f>
        <v>5890500</v>
      </c>
      <c r="D15" s="22">
        <f>D12-D14</f>
        <v>6414100</v>
      </c>
      <c r="E15" s="23">
        <f t="shared" ref="E15:K15" si="0">E12-E14</f>
        <v>6414100</v>
      </c>
      <c r="F15" s="23">
        <f t="shared" si="0"/>
        <v>6283200</v>
      </c>
      <c r="G15" s="23">
        <f t="shared" si="0"/>
        <v>6217750</v>
      </c>
      <c r="H15" s="24">
        <f t="shared" si="0"/>
        <v>6545000</v>
      </c>
      <c r="I15" s="23">
        <f t="shared" si="0"/>
        <v>6545000</v>
      </c>
      <c r="J15" s="23">
        <f t="shared" si="0"/>
        <v>6512275</v>
      </c>
      <c r="K15" s="23">
        <f t="shared" si="0"/>
        <v>6479550</v>
      </c>
      <c r="L15" s="24">
        <f t="shared" ref="L15" si="1">L12-L14</f>
        <v>6545000</v>
      </c>
    </row>
    <row r="16" spans="1:12" x14ac:dyDescent="0.25">
      <c r="A16" s="8"/>
      <c r="B16" s="9" t="s">
        <v>10</v>
      </c>
      <c r="C16" s="10">
        <f>C15*0.065</f>
        <v>382882.5</v>
      </c>
      <c r="D16" s="22">
        <f>D15*0.065</f>
        <v>416916.5</v>
      </c>
      <c r="E16" s="23">
        <f t="shared" ref="E16:K16" si="2">E15*0.065</f>
        <v>416916.5</v>
      </c>
      <c r="F16" s="23">
        <f t="shared" si="2"/>
        <v>408408</v>
      </c>
      <c r="G16" s="23">
        <f t="shared" si="2"/>
        <v>404153.75</v>
      </c>
      <c r="H16" s="24">
        <f t="shared" si="2"/>
        <v>425425</v>
      </c>
      <c r="I16" s="23">
        <f t="shared" si="2"/>
        <v>425425</v>
      </c>
      <c r="J16" s="23">
        <f t="shared" si="2"/>
        <v>423297.875</v>
      </c>
      <c r="K16" s="23">
        <f t="shared" si="2"/>
        <v>421170.75</v>
      </c>
      <c r="L16" s="24">
        <f t="shared" ref="L16" si="3">L15*0.065</f>
        <v>425425</v>
      </c>
    </row>
    <row r="17" spans="1:12" x14ac:dyDescent="0.25">
      <c r="A17" s="8"/>
      <c r="B17" s="25" t="s">
        <v>11</v>
      </c>
      <c r="C17" s="26"/>
      <c r="D17" s="27"/>
      <c r="E17" s="28"/>
      <c r="F17" s="28"/>
      <c r="G17" s="28"/>
      <c r="H17" s="29"/>
      <c r="I17" s="28"/>
      <c r="J17" s="28"/>
      <c r="K17" s="28"/>
      <c r="L17" s="29"/>
    </row>
    <row r="18" spans="1:12" x14ac:dyDescent="0.25">
      <c r="A18" s="8"/>
      <c r="B18" s="9" t="s">
        <v>12</v>
      </c>
      <c r="C18" s="10">
        <f>IF(C15&gt;3199200,C15*0.12,0)</f>
        <v>706860</v>
      </c>
      <c r="D18" s="11">
        <f>IF(D15&gt;3199200,D15*0.12,0)</f>
        <v>769692</v>
      </c>
      <c r="E18" s="30">
        <f t="shared" ref="E18:K18" si="4">IF(E15&gt;3199200,E15*0.12,0)</f>
        <v>769692</v>
      </c>
      <c r="F18" s="30">
        <f t="shared" si="4"/>
        <v>753984</v>
      </c>
      <c r="G18" s="30">
        <f t="shared" si="4"/>
        <v>746130</v>
      </c>
      <c r="H18" s="31">
        <f t="shared" si="4"/>
        <v>785400</v>
      </c>
      <c r="I18" s="30">
        <f t="shared" si="4"/>
        <v>785400</v>
      </c>
      <c r="J18" s="30">
        <f t="shared" si="4"/>
        <v>781473</v>
      </c>
      <c r="K18" s="30">
        <f t="shared" si="4"/>
        <v>777546</v>
      </c>
      <c r="L18" s="31">
        <f t="shared" ref="L18" si="5">IF(L15&gt;3199200,L15*0.12,0)</f>
        <v>785400</v>
      </c>
    </row>
    <row r="19" spans="1:12" x14ac:dyDescent="0.25">
      <c r="A19" s="8"/>
      <c r="B19" s="92" t="s">
        <v>13</v>
      </c>
      <c r="C19" s="93">
        <f>C15+C16+C18</f>
        <v>6980242.5</v>
      </c>
      <c r="D19" s="94">
        <f>D15+D16+D18</f>
        <v>7600708.5</v>
      </c>
      <c r="E19" s="95">
        <f t="shared" ref="E19:K19" si="6">E15+E16+E18</f>
        <v>7600708.5</v>
      </c>
      <c r="F19" s="95">
        <f t="shared" si="6"/>
        <v>7445592</v>
      </c>
      <c r="G19" s="95">
        <f t="shared" si="6"/>
        <v>7368033.75</v>
      </c>
      <c r="H19" s="96">
        <f t="shared" si="6"/>
        <v>7755825</v>
      </c>
      <c r="I19" s="95">
        <f t="shared" si="6"/>
        <v>7755825</v>
      </c>
      <c r="J19" s="95">
        <f t="shared" si="6"/>
        <v>7717045.875</v>
      </c>
      <c r="K19" s="95">
        <f t="shared" si="6"/>
        <v>7678266.75</v>
      </c>
      <c r="L19" s="96">
        <f t="shared" ref="L19" si="7">L15+L16+L18</f>
        <v>7755825</v>
      </c>
    </row>
    <row r="20" spans="1:12" x14ac:dyDescent="0.25">
      <c r="A20" s="8"/>
      <c r="B20" s="9" t="s">
        <v>14</v>
      </c>
      <c r="C20" s="14">
        <v>1</v>
      </c>
      <c r="D20" s="32">
        <v>1</v>
      </c>
      <c r="E20" s="16">
        <v>0.1</v>
      </c>
      <c r="F20" s="16">
        <v>0.2</v>
      </c>
      <c r="G20" s="16">
        <v>0.5</v>
      </c>
      <c r="H20" s="33">
        <v>0.15</v>
      </c>
      <c r="I20" s="16">
        <v>0.2</v>
      </c>
      <c r="J20" s="16">
        <v>0.1</v>
      </c>
      <c r="K20" s="16">
        <v>0.2</v>
      </c>
      <c r="L20" s="33">
        <v>0.12</v>
      </c>
    </row>
    <row r="21" spans="1:12" x14ac:dyDescent="0.25">
      <c r="A21" s="8"/>
      <c r="B21" s="9" t="s">
        <v>15</v>
      </c>
      <c r="C21" s="10">
        <f>C19*C20</f>
        <v>6980242.5</v>
      </c>
      <c r="D21" s="34">
        <f>D19*D20</f>
        <v>7600708.5</v>
      </c>
      <c r="E21" s="35">
        <f t="shared" ref="E21:K21" si="8">E19*E20</f>
        <v>760070.85000000009</v>
      </c>
      <c r="F21" s="35">
        <f t="shared" si="8"/>
        <v>1489118.4000000001</v>
      </c>
      <c r="G21" s="35">
        <f t="shared" si="8"/>
        <v>3684016.875</v>
      </c>
      <c r="H21" s="36">
        <f t="shared" si="8"/>
        <v>1163373.75</v>
      </c>
      <c r="I21" s="35">
        <f t="shared" si="8"/>
        <v>1551165</v>
      </c>
      <c r="J21" s="35">
        <f t="shared" si="8"/>
        <v>771704.58750000002</v>
      </c>
      <c r="K21" s="35">
        <f t="shared" si="8"/>
        <v>1535653.35</v>
      </c>
      <c r="L21" s="36">
        <f t="shared" ref="L21" si="9">L19*L20</f>
        <v>930699</v>
      </c>
    </row>
    <row r="22" spans="1:12" x14ac:dyDescent="0.25">
      <c r="A22" s="8"/>
      <c r="B22" s="9" t="s">
        <v>16</v>
      </c>
      <c r="C22" s="77">
        <v>25000</v>
      </c>
      <c r="D22" s="78">
        <f t="shared" ref="D22:L22" si="10">C22</f>
        <v>25000</v>
      </c>
      <c r="E22" s="79">
        <f t="shared" si="10"/>
        <v>25000</v>
      </c>
      <c r="F22" s="79">
        <f t="shared" si="10"/>
        <v>25000</v>
      </c>
      <c r="G22" s="79">
        <f t="shared" si="10"/>
        <v>25000</v>
      </c>
      <c r="H22" s="80">
        <f t="shared" si="10"/>
        <v>25000</v>
      </c>
      <c r="I22" s="79">
        <f>H22</f>
        <v>25000</v>
      </c>
      <c r="J22" s="79">
        <f t="shared" si="10"/>
        <v>25000</v>
      </c>
      <c r="K22" s="79">
        <f t="shared" si="10"/>
        <v>25000</v>
      </c>
      <c r="L22" s="80">
        <f t="shared" si="10"/>
        <v>25000</v>
      </c>
    </row>
    <row r="23" spans="1:12" x14ac:dyDescent="0.25">
      <c r="A23" s="8"/>
      <c r="B23" s="9" t="s">
        <v>17</v>
      </c>
      <c r="C23" s="10">
        <f>C21-C22</f>
        <v>6955242.5</v>
      </c>
      <c r="D23" s="34">
        <f>D21-D22</f>
        <v>7575708.5</v>
      </c>
      <c r="E23" s="35">
        <f t="shared" ref="E23:K23" si="11">E21-E22</f>
        <v>735070.85000000009</v>
      </c>
      <c r="F23" s="35">
        <f t="shared" si="11"/>
        <v>1464118.4000000001</v>
      </c>
      <c r="G23" s="35">
        <f t="shared" si="11"/>
        <v>3659016.875</v>
      </c>
      <c r="H23" s="36">
        <f t="shared" si="11"/>
        <v>1138373.75</v>
      </c>
      <c r="I23" s="35">
        <f t="shared" si="11"/>
        <v>1526165</v>
      </c>
      <c r="J23" s="35">
        <f t="shared" si="11"/>
        <v>746704.58750000002</v>
      </c>
      <c r="K23" s="35">
        <f t="shared" si="11"/>
        <v>1510653.35</v>
      </c>
      <c r="L23" s="36">
        <f t="shared" ref="L23" si="12">L21-L22</f>
        <v>905699</v>
      </c>
    </row>
    <row r="24" spans="1:12" x14ac:dyDescent="0.25">
      <c r="A24" s="8"/>
      <c r="B24" s="9" t="s">
        <v>18</v>
      </c>
      <c r="C24" s="37">
        <v>1</v>
      </c>
      <c r="D24" s="38">
        <v>56</v>
      </c>
      <c r="E24" s="39">
        <v>1</v>
      </c>
      <c r="F24" s="39">
        <v>1</v>
      </c>
      <c r="G24" s="39">
        <v>1</v>
      </c>
      <c r="H24" s="40">
        <v>56</v>
      </c>
      <c r="I24" s="39">
        <v>56</v>
      </c>
      <c r="J24" s="39">
        <v>1</v>
      </c>
      <c r="K24" s="39">
        <v>1</v>
      </c>
      <c r="L24" s="40">
        <v>52</v>
      </c>
    </row>
    <row r="25" spans="1:12" x14ac:dyDescent="0.25">
      <c r="A25" s="8"/>
      <c r="B25" s="9" t="s">
        <v>19</v>
      </c>
      <c r="C25" s="10">
        <f>C23/C24</f>
        <v>6955242.5</v>
      </c>
      <c r="D25" s="41">
        <f>D23/D24</f>
        <v>135280.50892857142</v>
      </c>
      <c r="E25" s="42">
        <f t="shared" ref="E25:K25" si="13">E23/E24</f>
        <v>735070.85000000009</v>
      </c>
      <c r="F25" s="42">
        <f t="shared" si="13"/>
        <v>1464118.4000000001</v>
      </c>
      <c r="G25" s="42">
        <f t="shared" si="13"/>
        <v>3659016.875</v>
      </c>
      <c r="H25" s="43">
        <f t="shared" si="13"/>
        <v>20328.102678571428</v>
      </c>
      <c r="I25" s="42">
        <f t="shared" si="13"/>
        <v>27252.946428571428</v>
      </c>
      <c r="J25" s="42">
        <f t="shared" si="13"/>
        <v>746704.58750000002</v>
      </c>
      <c r="K25" s="42">
        <f t="shared" si="13"/>
        <v>1510653.35</v>
      </c>
      <c r="L25" s="43">
        <f t="shared" ref="L25" si="14">L23/L24</f>
        <v>17417.288461538461</v>
      </c>
    </row>
    <row r="26" spans="1:12" x14ac:dyDescent="0.25">
      <c r="A26" s="8"/>
      <c r="B26" s="9" t="s">
        <v>14</v>
      </c>
      <c r="C26" s="14"/>
      <c r="D26" s="32"/>
      <c r="E26" s="16">
        <v>0.9</v>
      </c>
      <c r="F26" s="16">
        <v>0.8</v>
      </c>
      <c r="G26" s="16">
        <v>0.5</v>
      </c>
      <c r="H26" s="33"/>
      <c r="I26" s="16"/>
      <c r="J26" s="16">
        <v>0.1</v>
      </c>
      <c r="K26" s="16">
        <v>0.1</v>
      </c>
      <c r="L26" s="33">
        <v>0.03</v>
      </c>
    </row>
    <row r="27" spans="1:12" x14ac:dyDescent="0.25">
      <c r="A27" s="8"/>
      <c r="B27" s="9" t="s">
        <v>15</v>
      </c>
      <c r="C27" s="10"/>
      <c r="D27" s="34"/>
      <c r="E27" s="44">
        <f>E19*E26</f>
        <v>6840637.6500000004</v>
      </c>
      <c r="F27" s="44">
        <f>F19*F26</f>
        <v>5956473.6000000006</v>
      </c>
      <c r="G27" s="44">
        <f>G19*G26</f>
        <v>3684016.875</v>
      </c>
      <c r="H27" s="45"/>
      <c r="I27" s="44"/>
      <c r="J27" s="44">
        <f>J19*J26</f>
        <v>771704.58750000002</v>
      </c>
      <c r="K27" s="44">
        <f>K19*K26</f>
        <v>767826.67500000005</v>
      </c>
      <c r="L27" s="45">
        <f>L19*L26</f>
        <v>232674.75</v>
      </c>
    </row>
    <row r="28" spans="1:12" x14ac:dyDescent="0.25">
      <c r="A28" s="8"/>
      <c r="B28" s="9" t="s">
        <v>18</v>
      </c>
      <c r="C28" s="26"/>
      <c r="D28" s="27"/>
      <c r="E28" s="39">
        <v>56</v>
      </c>
      <c r="F28" s="39">
        <v>56</v>
      </c>
      <c r="G28" s="39">
        <v>56</v>
      </c>
      <c r="H28" s="40"/>
      <c r="I28" s="39"/>
      <c r="J28" s="39">
        <v>55</v>
      </c>
      <c r="K28" s="39">
        <v>55</v>
      </c>
      <c r="L28" s="40"/>
    </row>
    <row r="29" spans="1:12" x14ac:dyDescent="0.25">
      <c r="A29" s="8"/>
      <c r="B29" s="9" t="s">
        <v>19</v>
      </c>
      <c r="C29" s="10"/>
      <c r="D29" s="41"/>
      <c r="E29" s="44">
        <f>E27/E28</f>
        <v>122154.24375000001</v>
      </c>
      <c r="F29" s="44">
        <f>F27/F28</f>
        <v>106365.6</v>
      </c>
      <c r="G29" s="44">
        <f>G27/G28</f>
        <v>65786.015625</v>
      </c>
      <c r="H29" s="45"/>
      <c r="I29" s="44"/>
      <c r="J29" s="44">
        <f>J27/J28</f>
        <v>14030.9925</v>
      </c>
      <c r="K29" s="44">
        <f>K27/K28</f>
        <v>13960.485000000001</v>
      </c>
      <c r="L29" s="45"/>
    </row>
    <row r="30" spans="1:12" x14ac:dyDescent="0.25">
      <c r="A30" s="8"/>
      <c r="B30" s="9" t="s">
        <v>20</v>
      </c>
      <c r="C30" s="10"/>
      <c r="D30" s="41"/>
      <c r="E30" s="16"/>
      <c r="F30" s="16"/>
      <c r="G30" s="16"/>
      <c r="H30" s="33">
        <v>0.85</v>
      </c>
      <c r="I30" s="16">
        <v>0.8</v>
      </c>
      <c r="J30" s="16">
        <v>0.8</v>
      </c>
      <c r="K30" s="16">
        <v>0.7</v>
      </c>
      <c r="L30" s="33">
        <v>0.85</v>
      </c>
    </row>
    <row r="31" spans="1:12" x14ac:dyDescent="0.25">
      <c r="A31" s="8"/>
      <c r="B31" s="9" t="s">
        <v>21</v>
      </c>
      <c r="C31" s="10"/>
      <c r="D31" s="34"/>
      <c r="E31" s="46"/>
      <c r="F31" s="46"/>
      <c r="G31" s="46"/>
      <c r="H31" s="47">
        <f>H19*H30</f>
        <v>6592451.25</v>
      </c>
      <c r="I31" s="46">
        <f>I19*I30</f>
        <v>6204660</v>
      </c>
      <c r="J31" s="46">
        <f>J19*J30</f>
        <v>6173636.7000000002</v>
      </c>
      <c r="K31" s="46">
        <f>K19*K30</f>
        <v>5374786.7249999996</v>
      </c>
      <c r="L31" s="47">
        <f>L19*L30</f>
        <v>6592451.25</v>
      </c>
    </row>
    <row r="32" spans="1:12" x14ac:dyDescent="0.25">
      <c r="A32" s="8"/>
      <c r="B32" s="9" t="s">
        <v>22</v>
      </c>
      <c r="C32" s="48">
        <v>50000</v>
      </c>
      <c r="D32" s="27"/>
      <c r="E32" s="28"/>
      <c r="F32" s="28"/>
      <c r="G32" s="28"/>
      <c r="H32" s="29"/>
      <c r="I32" s="28"/>
      <c r="J32" s="28"/>
      <c r="K32" s="28"/>
      <c r="L32" s="29"/>
    </row>
    <row r="33" spans="1:12" x14ac:dyDescent="0.25">
      <c r="A33" s="7"/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98"/>
    </row>
    <row r="34" spans="1:12" x14ac:dyDescent="0.25">
      <c r="A34" s="49">
        <v>0</v>
      </c>
      <c r="B34" s="50">
        <f t="shared" ref="B34:B68" ca="1" si="15">EDATE(NOW(),A34)</f>
        <v>43940</v>
      </c>
      <c r="C34" s="48">
        <f t="shared" ref="C34:K34" si="16">C22</f>
        <v>25000</v>
      </c>
      <c r="D34" s="19">
        <f t="shared" si="16"/>
        <v>25000</v>
      </c>
      <c r="E34" s="23">
        <f t="shared" si="16"/>
        <v>25000</v>
      </c>
      <c r="F34" s="23">
        <f t="shared" si="16"/>
        <v>25000</v>
      </c>
      <c r="G34" s="23">
        <f t="shared" si="16"/>
        <v>25000</v>
      </c>
      <c r="H34" s="24">
        <f t="shared" si="16"/>
        <v>25000</v>
      </c>
      <c r="I34" s="23">
        <f t="shared" si="16"/>
        <v>25000</v>
      </c>
      <c r="J34" s="23">
        <f t="shared" si="16"/>
        <v>25000</v>
      </c>
      <c r="K34" s="23">
        <f t="shared" si="16"/>
        <v>25000</v>
      </c>
      <c r="L34" s="24">
        <f t="shared" ref="L34" si="17">L22</f>
        <v>25000</v>
      </c>
    </row>
    <row r="35" spans="1:12" x14ac:dyDescent="0.25">
      <c r="A35" s="49">
        <v>1</v>
      </c>
      <c r="B35" s="50">
        <f t="shared" ca="1" si="15"/>
        <v>43970</v>
      </c>
      <c r="C35" s="48">
        <f>C25-C32</f>
        <v>6905242.5</v>
      </c>
      <c r="D35" s="19">
        <f t="shared" ref="D35:K35" si="18">D25</f>
        <v>135280.50892857142</v>
      </c>
      <c r="E35" s="23">
        <f t="shared" si="18"/>
        <v>735070.85000000009</v>
      </c>
      <c r="F35" s="23">
        <f t="shared" si="18"/>
        <v>1464118.4000000001</v>
      </c>
      <c r="G35" s="23">
        <f t="shared" si="18"/>
        <v>3659016.875</v>
      </c>
      <c r="H35" s="24">
        <f t="shared" si="18"/>
        <v>20328.102678571428</v>
      </c>
      <c r="I35" s="23">
        <f t="shared" si="18"/>
        <v>27252.946428571428</v>
      </c>
      <c r="J35" s="23">
        <f t="shared" si="18"/>
        <v>746704.58750000002</v>
      </c>
      <c r="K35" s="23">
        <f t="shared" si="18"/>
        <v>1510653.35</v>
      </c>
      <c r="L35" s="24">
        <f t="shared" ref="L35" si="19">L25</f>
        <v>17417.288461538461</v>
      </c>
    </row>
    <row r="36" spans="1:12" x14ac:dyDescent="0.25">
      <c r="A36" s="49">
        <v>2</v>
      </c>
      <c r="B36" s="50">
        <f t="shared" ca="1" si="15"/>
        <v>44001</v>
      </c>
      <c r="C36" s="10"/>
      <c r="D36" s="19">
        <f>D35</f>
        <v>135280.50892857142</v>
      </c>
      <c r="E36" s="23">
        <f>E29</f>
        <v>122154.24375000001</v>
      </c>
      <c r="F36" s="23">
        <f>F29</f>
        <v>106365.6</v>
      </c>
      <c r="G36" s="23">
        <f>G29</f>
        <v>65786.015625</v>
      </c>
      <c r="H36" s="24">
        <f t="shared" ref="H36:K51" si="20">H35</f>
        <v>20328.102678571428</v>
      </c>
      <c r="I36" s="23">
        <f t="shared" si="20"/>
        <v>27252.946428571428</v>
      </c>
      <c r="J36" s="23">
        <f>J29</f>
        <v>14030.9925</v>
      </c>
      <c r="K36" s="23">
        <f>K29</f>
        <v>13960.485000000001</v>
      </c>
      <c r="L36" s="24">
        <f t="shared" ref="L36" si="21">L35</f>
        <v>17417.288461538461</v>
      </c>
    </row>
    <row r="37" spans="1:12" x14ac:dyDescent="0.25">
      <c r="A37" s="49">
        <v>3</v>
      </c>
      <c r="B37" s="50">
        <f t="shared" ca="1" si="15"/>
        <v>44031</v>
      </c>
      <c r="C37" s="26"/>
      <c r="D37" s="51">
        <f>D36</f>
        <v>135280.50892857142</v>
      </c>
      <c r="E37" s="23">
        <f t="shared" ref="E37:G39" si="22">E36</f>
        <v>122154.24375000001</v>
      </c>
      <c r="F37" s="23">
        <f t="shared" si="22"/>
        <v>106365.6</v>
      </c>
      <c r="G37" s="23">
        <f t="shared" si="22"/>
        <v>65786.015625</v>
      </c>
      <c r="H37" s="24">
        <f t="shared" si="20"/>
        <v>20328.102678571428</v>
      </c>
      <c r="I37" s="23">
        <f t="shared" si="20"/>
        <v>27252.946428571428</v>
      </c>
      <c r="J37" s="23">
        <f t="shared" si="20"/>
        <v>14030.9925</v>
      </c>
      <c r="K37" s="23">
        <f t="shared" si="20"/>
        <v>13960.485000000001</v>
      </c>
      <c r="L37" s="24">
        <f t="shared" ref="L37" si="23">L36</f>
        <v>17417.288461538461</v>
      </c>
    </row>
    <row r="38" spans="1:12" x14ac:dyDescent="0.25">
      <c r="A38" s="49">
        <v>4</v>
      </c>
      <c r="B38" s="50">
        <f t="shared" ca="1" si="15"/>
        <v>44062</v>
      </c>
      <c r="C38" s="52"/>
      <c r="D38" s="19">
        <f>D37</f>
        <v>135280.50892857142</v>
      </c>
      <c r="E38" s="23">
        <f t="shared" si="22"/>
        <v>122154.24375000001</v>
      </c>
      <c r="F38" s="23">
        <f t="shared" si="22"/>
        <v>106365.6</v>
      </c>
      <c r="G38" s="23">
        <f t="shared" si="22"/>
        <v>65786.015625</v>
      </c>
      <c r="H38" s="24">
        <f t="shared" si="20"/>
        <v>20328.102678571428</v>
      </c>
      <c r="I38" s="23">
        <f t="shared" si="20"/>
        <v>27252.946428571428</v>
      </c>
      <c r="J38" s="23">
        <f t="shared" si="20"/>
        <v>14030.9925</v>
      </c>
      <c r="K38" s="23">
        <f t="shared" si="20"/>
        <v>13960.485000000001</v>
      </c>
      <c r="L38" s="24">
        <f t="shared" ref="L38" si="24">L37</f>
        <v>17417.288461538461</v>
      </c>
    </row>
    <row r="39" spans="1:12" x14ac:dyDescent="0.25">
      <c r="A39" s="49">
        <v>5</v>
      </c>
      <c r="B39" s="50">
        <f t="shared" ca="1" si="15"/>
        <v>44093</v>
      </c>
      <c r="C39" s="52"/>
      <c r="D39" s="19">
        <f>D38</f>
        <v>135280.50892857142</v>
      </c>
      <c r="E39" s="23">
        <f t="shared" si="22"/>
        <v>122154.24375000001</v>
      </c>
      <c r="F39" s="23">
        <f t="shared" si="22"/>
        <v>106365.6</v>
      </c>
      <c r="G39" s="23">
        <f t="shared" si="22"/>
        <v>65786.015625</v>
      </c>
      <c r="H39" s="24">
        <f t="shared" si="20"/>
        <v>20328.102678571428</v>
      </c>
      <c r="I39" s="23">
        <f t="shared" si="20"/>
        <v>27252.946428571428</v>
      </c>
      <c r="J39" s="23">
        <f t="shared" si="20"/>
        <v>14030.9925</v>
      </c>
      <c r="K39" s="23">
        <f t="shared" si="20"/>
        <v>13960.485000000001</v>
      </c>
      <c r="L39" s="24">
        <f t="shared" ref="L39" si="25">L38</f>
        <v>17417.288461538461</v>
      </c>
    </row>
    <row r="40" spans="1:12" x14ac:dyDescent="0.25">
      <c r="A40" s="49">
        <v>6</v>
      </c>
      <c r="B40" s="50">
        <f t="shared" ca="1" si="15"/>
        <v>44123</v>
      </c>
      <c r="C40" s="52"/>
      <c r="D40" s="19">
        <f t="shared" ref="D40:G65" si="26">D39</f>
        <v>135280.50892857142</v>
      </c>
      <c r="E40" s="23">
        <f t="shared" si="26"/>
        <v>122154.24375000001</v>
      </c>
      <c r="F40" s="23">
        <f t="shared" si="26"/>
        <v>106365.6</v>
      </c>
      <c r="G40" s="23">
        <f t="shared" si="26"/>
        <v>65786.015625</v>
      </c>
      <c r="H40" s="24">
        <f t="shared" si="20"/>
        <v>20328.102678571428</v>
      </c>
      <c r="I40" s="23">
        <f t="shared" si="20"/>
        <v>27252.946428571428</v>
      </c>
      <c r="J40" s="23">
        <f t="shared" si="20"/>
        <v>14030.9925</v>
      </c>
      <c r="K40" s="23">
        <f t="shared" si="20"/>
        <v>13960.485000000001</v>
      </c>
      <c r="L40" s="24">
        <f t="shared" ref="L40" si="27">L39</f>
        <v>17417.288461538461</v>
      </c>
    </row>
    <row r="41" spans="1:12" x14ac:dyDescent="0.25">
      <c r="A41" s="49">
        <v>7</v>
      </c>
      <c r="B41" s="50">
        <f t="shared" ca="1" si="15"/>
        <v>44154</v>
      </c>
      <c r="C41" s="52"/>
      <c r="D41" s="19">
        <f t="shared" si="26"/>
        <v>135280.50892857142</v>
      </c>
      <c r="E41" s="23">
        <f t="shared" si="26"/>
        <v>122154.24375000001</v>
      </c>
      <c r="F41" s="23">
        <f t="shared" si="26"/>
        <v>106365.6</v>
      </c>
      <c r="G41" s="23">
        <f t="shared" si="26"/>
        <v>65786.015625</v>
      </c>
      <c r="H41" s="24">
        <f t="shared" si="20"/>
        <v>20328.102678571428</v>
      </c>
      <c r="I41" s="23">
        <f t="shared" si="20"/>
        <v>27252.946428571428</v>
      </c>
      <c r="J41" s="23">
        <f t="shared" si="20"/>
        <v>14030.9925</v>
      </c>
      <c r="K41" s="23">
        <f t="shared" si="20"/>
        <v>13960.485000000001</v>
      </c>
      <c r="L41" s="24">
        <f t="shared" ref="L41" si="28">L40</f>
        <v>17417.288461538461</v>
      </c>
    </row>
    <row r="42" spans="1:12" x14ac:dyDescent="0.25">
      <c r="A42" s="49">
        <v>8</v>
      </c>
      <c r="B42" s="50">
        <f t="shared" ca="1" si="15"/>
        <v>44184</v>
      </c>
      <c r="C42" s="52"/>
      <c r="D42" s="19">
        <f t="shared" si="26"/>
        <v>135280.50892857142</v>
      </c>
      <c r="E42" s="23">
        <f t="shared" si="26"/>
        <v>122154.24375000001</v>
      </c>
      <c r="F42" s="23">
        <f t="shared" si="26"/>
        <v>106365.6</v>
      </c>
      <c r="G42" s="23">
        <f t="shared" si="26"/>
        <v>65786.015625</v>
      </c>
      <c r="H42" s="24">
        <f t="shared" si="20"/>
        <v>20328.102678571428</v>
      </c>
      <c r="I42" s="23">
        <f t="shared" si="20"/>
        <v>27252.946428571428</v>
      </c>
      <c r="J42" s="23">
        <f t="shared" si="20"/>
        <v>14030.9925</v>
      </c>
      <c r="K42" s="23">
        <f t="shared" si="20"/>
        <v>13960.485000000001</v>
      </c>
      <c r="L42" s="24">
        <f t="shared" ref="L42" si="29">L41</f>
        <v>17417.288461538461</v>
      </c>
    </row>
    <row r="43" spans="1:12" x14ac:dyDescent="0.25">
      <c r="A43" s="49">
        <v>9</v>
      </c>
      <c r="B43" s="50">
        <f t="shared" ca="1" si="15"/>
        <v>44215</v>
      </c>
      <c r="C43" s="52"/>
      <c r="D43" s="19">
        <f t="shared" si="26"/>
        <v>135280.50892857142</v>
      </c>
      <c r="E43" s="23">
        <f t="shared" si="26"/>
        <v>122154.24375000001</v>
      </c>
      <c r="F43" s="23">
        <f t="shared" si="26"/>
        <v>106365.6</v>
      </c>
      <c r="G43" s="23">
        <f t="shared" si="26"/>
        <v>65786.015625</v>
      </c>
      <c r="H43" s="24">
        <f t="shared" si="20"/>
        <v>20328.102678571428</v>
      </c>
      <c r="I43" s="23">
        <f t="shared" si="20"/>
        <v>27252.946428571428</v>
      </c>
      <c r="J43" s="23">
        <f t="shared" si="20"/>
        <v>14030.9925</v>
      </c>
      <c r="K43" s="23">
        <f t="shared" si="20"/>
        <v>13960.485000000001</v>
      </c>
      <c r="L43" s="24">
        <f t="shared" ref="L43" si="30">L42</f>
        <v>17417.288461538461</v>
      </c>
    </row>
    <row r="44" spans="1:12" x14ac:dyDescent="0.25">
      <c r="A44" s="49">
        <v>10</v>
      </c>
      <c r="B44" s="50">
        <f t="shared" ca="1" si="15"/>
        <v>44246</v>
      </c>
      <c r="C44" s="52"/>
      <c r="D44" s="19">
        <f t="shared" si="26"/>
        <v>135280.50892857142</v>
      </c>
      <c r="E44" s="23">
        <f t="shared" si="26"/>
        <v>122154.24375000001</v>
      </c>
      <c r="F44" s="23">
        <f t="shared" si="26"/>
        <v>106365.6</v>
      </c>
      <c r="G44" s="23">
        <f t="shared" si="26"/>
        <v>65786.015625</v>
      </c>
      <c r="H44" s="24">
        <f t="shared" si="20"/>
        <v>20328.102678571428</v>
      </c>
      <c r="I44" s="23">
        <f t="shared" si="20"/>
        <v>27252.946428571428</v>
      </c>
      <c r="J44" s="23">
        <f t="shared" si="20"/>
        <v>14030.9925</v>
      </c>
      <c r="K44" s="23">
        <f t="shared" si="20"/>
        <v>13960.485000000001</v>
      </c>
      <c r="L44" s="24">
        <f t="shared" ref="L44" si="31">L43</f>
        <v>17417.288461538461</v>
      </c>
    </row>
    <row r="45" spans="1:12" x14ac:dyDescent="0.25">
      <c r="A45" s="49">
        <v>11</v>
      </c>
      <c r="B45" s="50">
        <f t="shared" ca="1" si="15"/>
        <v>44274</v>
      </c>
      <c r="C45" s="52"/>
      <c r="D45" s="19">
        <f t="shared" si="26"/>
        <v>135280.50892857142</v>
      </c>
      <c r="E45" s="23">
        <f t="shared" si="26"/>
        <v>122154.24375000001</v>
      </c>
      <c r="F45" s="23">
        <f t="shared" si="26"/>
        <v>106365.6</v>
      </c>
      <c r="G45" s="23">
        <f t="shared" si="26"/>
        <v>65786.015625</v>
      </c>
      <c r="H45" s="24">
        <f t="shared" si="20"/>
        <v>20328.102678571428</v>
      </c>
      <c r="I45" s="23">
        <f t="shared" si="20"/>
        <v>27252.946428571428</v>
      </c>
      <c r="J45" s="23">
        <f t="shared" si="20"/>
        <v>14030.9925</v>
      </c>
      <c r="K45" s="23">
        <f t="shared" si="20"/>
        <v>13960.485000000001</v>
      </c>
      <c r="L45" s="24">
        <f t="shared" ref="L45" si="32">L44</f>
        <v>17417.288461538461</v>
      </c>
    </row>
    <row r="46" spans="1:12" x14ac:dyDescent="0.25">
      <c r="A46" s="49">
        <v>12</v>
      </c>
      <c r="B46" s="50">
        <f t="shared" ca="1" si="15"/>
        <v>44305</v>
      </c>
      <c r="C46" s="52"/>
      <c r="D46" s="19">
        <f t="shared" si="26"/>
        <v>135280.50892857142</v>
      </c>
      <c r="E46" s="23">
        <f t="shared" si="26"/>
        <v>122154.24375000001</v>
      </c>
      <c r="F46" s="23">
        <f t="shared" si="26"/>
        <v>106365.6</v>
      </c>
      <c r="G46" s="23">
        <f t="shared" si="26"/>
        <v>65786.015625</v>
      </c>
      <c r="H46" s="24">
        <f t="shared" si="20"/>
        <v>20328.102678571428</v>
      </c>
      <c r="I46" s="23">
        <f t="shared" si="20"/>
        <v>27252.946428571428</v>
      </c>
      <c r="J46" s="23">
        <f t="shared" si="20"/>
        <v>14030.9925</v>
      </c>
      <c r="K46" s="23">
        <f t="shared" si="20"/>
        <v>13960.485000000001</v>
      </c>
      <c r="L46" s="24">
        <f t="shared" ref="L46" si="33">L45</f>
        <v>17417.288461538461</v>
      </c>
    </row>
    <row r="47" spans="1:12" x14ac:dyDescent="0.25">
      <c r="A47" s="49">
        <v>13</v>
      </c>
      <c r="B47" s="50">
        <f t="shared" ca="1" si="15"/>
        <v>44335</v>
      </c>
      <c r="C47" s="52"/>
      <c r="D47" s="19">
        <f t="shared" si="26"/>
        <v>135280.50892857142</v>
      </c>
      <c r="E47" s="23">
        <f t="shared" si="26"/>
        <v>122154.24375000001</v>
      </c>
      <c r="F47" s="23">
        <f t="shared" si="26"/>
        <v>106365.6</v>
      </c>
      <c r="G47" s="23">
        <f t="shared" si="26"/>
        <v>65786.015625</v>
      </c>
      <c r="H47" s="24">
        <f t="shared" si="20"/>
        <v>20328.102678571428</v>
      </c>
      <c r="I47" s="23">
        <f t="shared" si="20"/>
        <v>27252.946428571428</v>
      </c>
      <c r="J47" s="23">
        <f t="shared" si="20"/>
        <v>14030.9925</v>
      </c>
      <c r="K47" s="23">
        <f t="shared" si="20"/>
        <v>13960.485000000001</v>
      </c>
      <c r="L47" s="24">
        <f t="shared" ref="L47" si="34">L46</f>
        <v>17417.288461538461</v>
      </c>
    </row>
    <row r="48" spans="1:12" x14ac:dyDescent="0.25">
      <c r="A48" s="49">
        <v>14</v>
      </c>
      <c r="B48" s="50">
        <f t="shared" ca="1" si="15"/>
        <v>44366</v>
      </c>
      <c r="C48" s="52"/>
      <c r="D48" s="19">
        <f t="shared" si="26"/>
        <v>135280.50892857142</v>
      </c>
      <c r="E48" s="23">
        <f t="shared" si="26"/>
        <v>122154.24375000001</v>
      </c>
      <c r="F48" s="23">
        <f t="shared" si="26"/>
        <v>106365.6</v>
      </c>
      <c r="G48" s="23">
        <f t="shared" si="26"/>
        <v>65786.015625</v>
      </c>
      <c r="H48" s="24">
        <f t="shared" si="20"/>
        <v>20328.102678571428</v>
      </c>
      <c r="I48" s="23">
        <f t="shared" si="20"/>
        <v>27252.946428571428</v>
      </c>
      <c r="J48" s="23">
        <f t="shared" si="20"/>
        <v>14030.9925</v>
      </c>
      <c r="K48" s="23">
        <f t="shared" si="20"/>
        <v>13960.485000000001</v>
      </c>
      <c r="L48" s="24">
        <f t="shared" ref="L48" si="35">L47</f>
        <v>17417.288461538461</v>
      </c>
    </row>
    <row r="49" spans="1:12" x14ac:dyDescent="0.25">
      <c r="A49" s="49">
        <v>15</v>
      </c>
      <c r="B49" s="50">
        <f t="shared" ca="1" si="15"/>
        <v>44396</v>
      </c>
      <c r="C49" s="52"/>
      <c r="D49" s="19">
        <f t="shared" si="26"/>
        <v>135280.50892857142</v>
      </c>
      <c r="E49" s="23">
        <f t="shared" si="26"/>
        <v>122154.24375000001</v>
      </c>
      <c r="F49" s="23">
        <f t="shared" si="26"/>
        <v>106365.6</v>
      </c>
      <c r="G49" s="23">
        <f t="shared" si="26"/>
        <v>65786.015625</v>
      </c>
      <c r="H49" s="24">
        <f t="shared" si="20"/>
        <v>20328.102678571428</v>
      </c>
      <c r="I49" s="23">
        <f t="shared" si="20"/>
        <v>27252.946428571428</v>
      </c>
      <c r="J49" s="23">
        <f t="shared" si="20"/>
        <v>14030.9925</v>
      </c>
      <c r="K49" s="23">
        <f t="shared" si="20"/>
        <v>13960.485000000001</v>
      </c>
      <c r="L49" s="24">
        <f t="shared" ref="L49" si="36">L48</f>
        <v>17417.288461538461</v>
      </c>
    </row>
    <row r="50" spans="1:12" x14ac:dyDescent="0.25">
      <c r="A50" s="49">
        <v>16</v>
      </c>
      <c r="B50" s="50">
        <f t="shared" ca="1" si="15"/>
        <v>44427</v>
      </c>
      <c r="C50" s="52"/>
      <c r="D50" s="19">
        <f t="shared" si="26"/>
        <v>135280.50892857142</v>
      </c>
      <c r="E50" s="23">
        <f t="shared" si="26"/>
        <v>122154.24375000001</v>
      </c>
      <c r="F50" s="23">
        <f t="shared" si="26"/>
        <v>106365.6</v>
      </c>
      <c r="G50" s="23">
        <f t="shared" si="26"/>
        <v>65786.015625</v>
      </c>
      <c r="H50" s="24">
        <f t="shared" si="20"/>
        <v>20328.102678571428</v>
      </c>
      <c r="I50" s="23">
        <f t="shared" si="20"/>
        <v>27252.946428571428</v>
      </c>
      <c r="J50" s="23">
        <f t="shared" si="20"/>
        <v>14030.9925</v>
      </c>
      <c r="K50" s="23">
        <f t="shared" si="20"/>
        <v>13960.485000000001</v>
      </c>
      <c r="L50" s="24">
        <f t="shared" ref="L50" si="37">L49</f>
        <v>17417.288461538461</v>
      </c>
    </row>
    <row r="51" spans="1:12" x14ac:dyDescent="0.25">
      <c r="A51" s="49">
        <v>17</v>
      </c>
      <c r="B51" s="50">
        <f t="shared" ca="1" si="15"/>
        <v>44458</v>
      </c>
      <c r="C51" s="52"/>
      <c r="D51" s="19">
        <f>D49</f>
        <v>135280.50892857142</v>
      </c>
      <c r="E51" s="23">
        <f t="shared" ref="E51:E69" si="38">E50</f>
        <v>122154.24375000001</v>
      </c>
      <c r="F51" s="23">
        <f t="shared" si="26"/>
        <v>106365.6</v>
      </c>
      <c r="G51" s="23">
        <f t="shared" si="26"/>
        <v>65786.015625</v>
      </c>
      <c r="H51" s="24">
        <f t="shared" si="20"/>
        <v>20328.102678571428</v>
      </c>
      <c r="I51" s="23">
        <f t="shared" si="20"/>
        <v>27252.946428571428</v>
      </c>
      <c r="J51" s="23">
        <f t="shared" si="20"/>
        <v>14030.9925</v>
      </c>
      <c r="K51" s="23">
        <f t="shared" si="20"/>
        <v>13960.485000000001</v>
      </c>
      <c r="L51" s="24">
        <f t="shared" ref="L51" si="39">L50</f>
        <v>17417.288461538461</v>
      </c>
    </row>
    <row r="52" spans="1:12" x14ac:dyDescent="0.25">
      <c r="A52" s="49">
        <v>18</v>
      </c>
      <c r="B52" s="50">
        <f t="shared" ca="1" si="15"/>
        <v>44488</v>
      </c>
      <c r="C52" s="52"/>
      <c r="D52" s="19">
        <f>D50</f>
        <v>135280.50892857142</v>
      </c>
      <c r="E52" s="23">
        <f t="shared" si="38"/>
        <v>122154.24375000001</v>
      </c>
      <c r="F52" s="23">
        <f t="shared" si="26"/>
        <v>106365.6</v>
      </c>
      <c r="G52" s="23">
        <f t="shared" si="26"/>
        <v>65786.015625</v>
      </c>
      <c r="H52" s="24">
        <f t="shared" ref="H52:K67" si="40">H51</f>
        <v>20328.102678571428</v>
      </c>
      <c r="I52" s="23">
        <f t="shared" si="40"/>
        <v>27252.946428571428</v>
      </c>
      <c r="J52" s="23">
        <f t="shared" si="40"/>
        <v>14030.9925</v>
      </c>
      <c r="K52" s="23">
        <f t="shared" si="40"/>
        <v>13960.485000000001</v>
      </c>
      <c r="L52" s="24">
        <f t="shared" ref="L52" si="41">L51</f>
        <v>17417.288461538461</v>
      </c>
    </row>
    <row r="53" spans="1:12" x14ac:dyDescent="0.25">
      <c r="A53" s="49">
        <v>19</v>
      </c>
      <c r="B53" s="50">
        <f t="shared" ca="1" si="15"/>
        <v>44519</v>
      </c>
      <c r="C53" s="52"/>
      <c r="D53" s="19">
        <f>D51</f>
        <v>135280.50892857142</v>
      </c>
      <c r="E53" s="23">
        <f t="shared" si="38"/>
        <v>122154.24375000001</v>
      </c>
      <c r="F53" s="23">
        <f t="shared" si="26"/>
        <v>106365.6</v>
      </c>
      <c r="G53" s="23">
        <f t="shared" si="26"/>
        <v>65786.015625</v>
      </c>
      <c r="H53" s="24">
        <f t="shared" si="40"/>
        <v>20328.102678571428</v>
      </c>
      <c r="I53" s="23">
        <f t="shared" si="40"/>
        <v>27252.946428571428</v>
      </c>
      <c r="J53" s="23">
        <f t="shared" si="40"/>
        <v>14030.9925</v>
      </c>
      <c r="K53" s="23">
        <f t="shared" si="40"/>
        <v>13960.485000000001</v>
      </c>
      <c r="L53" s="24">
        <f t="shared" ref="L53" si="42">L52</f>
        <v>17417.288461538461</v>
      </c>
    </row>
    <row r="54" spans="1:12" x14ac:dyDescent="0.25">
      <c r="A54" s="49">
        <v>20</v>
      </c>
      <c r="B54" s="50">
        <f t="shared" ca="1" si="15"/>
        <v>44549</v>
      </c>
      <c r="C54" s="52"/>
      <c r="D54" s="19">
        <f t="shared" ref="D54:D69" si="43">D53</f>
        <v>135280.50892857142</v>
      </c>
      <c r="E54" s="23">
        <f t="shared" si="38"/>
        <v>122154.24375000001</v>
      </c>
      <c r="F54" s="23">
        <f t="shared" si="26"/>
        <v>106365.6</v>
      </c>
      <c r="G54" s="23">
        <f t="shared" si="26"/>
        <v>65786.015625</v>
      </c>
      <c r="H54" s="24">
        <f t="shared" si="40"/>
        <v>20328.102678571428</v>
      </c>
      <c r="I54" s="23">
        <f t="shared" si="40"/>
        <v>27252.946428571428</v>
      </c>
      <c r="J54" s="23">
        <f t="shared" si="40"/>
        <v>14030.9925</v>
      </c>
      <c r="K54" s="23">
        <f t="shared" si="40"/>
        <v>13960.485000000001</v>
      </c>
      <c r="L54" s="24">
        <f t="shared" ref="L54" si="44">L53</f>
        <v>17417.288461538461</v>
      </c>
    </row>
    <row r="55" spans="1:12" x14ac:dyDescent="0.25">
      <c r="A55" s="49">
        <v>21</v>
      </c>
      <c r="B55" s="50">
        <f t="shared" ca="1" si="15"/>
        <v>44580</v>
      </c>
      <c r="C55" s="52"/>
      <c r="D55" s="19">
        <f t="shared" si="43"/>
        <v>135280.50892857142</v>
      </c>
      <c r="E55" s="23">
        <f t="shared" si="38"/>
        <v>122154.24375000001</v>
      </c>
      <c r="F55" s="23">
        <f t="shared" si="26"/>
        <v>106365.6</v>
      </c>
      <c r="G55" s="23">
        <f t="shared" si="26"/>
        <v>65786.015625</v>
      </c>
      <c r="H55" s="24">
        <f t="shared" si="40"/>
        <v>20328.102678571428</v>
      </c>
      <c r="I55" s="23">
        <f t="shared" si="40"/>
        <v>27252.946428571428</v>
      </c>
      <c r="J55" s="23">
        <f t="shared" si="40"/>
        <v>14030.9925</v>
      </c>
      <c r="K55" s="23">
        <f t="shared" si="40"/>
        <v>13960.485000000001</v>
      </c>
      <c r="L55" s="24">
        <f t="shared" ref="L55" si="45">L54</f>
        <v>17417.288461538461</v>
      </c>
    </row>
    <row r="56" spans="1:12" x14ac:dyDescent="0.25">
      <c r="A56" s="49">
        <v>22</v>
      </c>
      <c r="B56" s="50">
        <f t="shared" ca="1" si="15"/>
        <v>44611</v>
      </c>
      <c r="C56" s="52"/>
      <c r="D56" s="19">
        <f t="shared" si="43"/>
        <v>135280.50892857142</v>
      </c>
      <c r="E56" s="23">
        <f t="shared" si="38"/>
        <v>122154.24375000001</v>
      </c>
      <c r="F56" s="23">
        <f t="shared" si="26"/>
        <v>106365.6</v>
      </c>
      <c r="G56" s="23">
        <f t="shared" si="26"/>
        <v>65786.015625</v>
      </c>
      <c r="H56" s="24">
        <f t="shared" si="40"/>
        <v>20328.102678571428</v>
      </c>
      <c r="I56" s="23">
        <f t="shared" si="40"/>
        <v>27252.946428571428</v>
      </c>
      <c r="J56" s="23">
        <f t="shared" si="40"/>
        <v>14030.9925</v>
      </c>
      <c r="K56" s="23">
        <f t="shared" si="40"/>
        <v>13960.485000000001</v>
      </c>
      <c r="L56" s="24">
        <f t="shared" ref="L56" si="46">L55</f>
        <v>17417.288461538461</v>
      </c>
    </row>
    <row r="57" spans="1:12" x14ac:dyDescent="0.25">
      <c r="A57" s="49">
        <v>23</v>
      </c>
      <c r="B57" s="50">
        <f t="shared" ca="1" si="15"/>
        <v>44639</v>
      </c>
      <c r="C57" s="52"/>
      <c r="D57" s="19">
        <f t="shared" si="43"/>
        <v>135280.50892857142</v>
      </c>
      <c r="E57" s="23">
        <f t="shared" si="38"/>
        <v>122154.24375000001</v>
      </c>
      <c r="F57" s="23">
        <f t="shared" si="26"/>
        <v>106365.6</v>
      </c>
      <c r="G57" s="23">
        <f t="shared" si="26"/>
        <v>65786.015625</v>
      </c>
      <c r="H57" s="24">
        <f t="shared" si="40"/>
        <v>20328.102678571428</v>
      </c>
      <c r="I57" s="23">
        <f t="shared" si="40"/>
        <v>27252.946428571428</v>
      </c>
      <c r="J57" s="23">
        <f t="shared" si="40"/>
        <v>14030.9925</v>
      </c>
      <c r="K57" s="23">
        <f t="shared" si="40"/>
        <v>13960.485000000001</v>
      </c>
      <c r="L57" s="24">
        <f t="shared" ref="L57" si="47">L56</f>
        <v>17417.288461538461</v>
      </c>
    </row>
    <row r="58" spans="1:12" x14ac:dyDescent="0.25">
      <c r="A58" s="49">
        <v>24</v>
      </c>
      <c r="B58" s="50">
        <f t="shared" ca="1" si="15"/>
        <v>44670</v>
      </c>
      <c r="C58" s="52"/>
      <c r="D58" s="19">
        <f t="shared" si="43"/>
        <v>135280.50892857142</v>
      </c>
      <c r="E58" s="23">
        <f t="shared" si="38"/>
        <v>122154.24375000001</v>
      </c>
      <c r="F58" s="23">
        <f t="shared" si="26"/>
        <v>106365.6</v>
      </c>
      <c r="G58" s="23">
        <f t="shared" si="26"/>
        <v>65786.015625</v>
      </c>
      <c r="H58" s="24">
        <f t="shared" si="40"/>
        <v>20328.102678571428</v>
      </c>
      <c r="I58" s="23">
        <f t="shared" si="40"/>
        <v>27252.946428571428</v>
      </c>
      <c r="J58" s="23">
        <f t="shared" si="40"/>
        <v>14030.9925</v>
      </c>
      <c r="K58" s="23">
        <f t="shared" si="40"/>
        <v>13960.485000000001</v>
      </c>
      <c r="L58" s="24">
        <f t="shared" ref="L58" si="48">L57</f>
        <v>17417.288461538461</v>
      </c>
    </row>
    <row r="59" spans="1:12" x14ac:dyDescent="0.25">
      <c r="A59" s="49">
        <v>25</v>
      </c>
      <c r="B59" s="50">
        <f t="shared" ca="1" si="15"/>
        <v>44700</v>
      </c>
      <c r="C59" s="52"/>
      <c r="D59" s="19">
        <f t="shared" si="43"/>
        <v>135280.50892857142</v>
      </c>
      <c r="E59" s="23">
        <f t="shared" si="38"/>
        <v>122154.24375000001</v>
      </c>
      <c r="F59" s="23">
        <f t="shared" si="26"/>
        <v>106365.6</v>
      </c>
      <c r="G59" s="23">
        <f t="shared" si="26"/>
        <v>65786.015625</v>
      </c>
      <c r="H59" s="24">
        <f t="shared" si="40"/>
        <v>20328.102678571428</v>
      </c>
      <c r="I59" s="23">
        <f t="shared" si="40"/>
        <v>27252.946428571428</v>
      </c>
      <c r="J59" s="23">
        <f t="shared" si="40"/>
        <v>14030.9925</v>
      </c>
      <c r="K59" s="23">
        <f t="shared" si="40"/>
        <v>13960.485000000001</v>
      </c>
      <c r="L59" s="24">
        <f t="shared" ref="L59" si="49">L58</f>
        <v>17417.288461538461</v>
      </c>
    </row>
    <row r="60" spans="1:12" x14ac:dyDescent="0.25">
      <c r="A60" s="49">
        <v>26</v>
      </c>
      <c r="B60" s="50">
        <f t="shared" ca="1" si="15"/>
        <v>44731</v>
      </c>
      <c r="C60" s="52"/>
      <c r="D60" s="19">
        <f t="shared" si="43"/>
        <v>135280.50892857142</v>
      </c>
      <c r="E60" s="23">
        <f t="shared" si="38"/>
        <v>122154.24375000001</v>
      </c>
      <c r="F60" s="23">
        <f t="shared" si="26"/>
        <v>106365.6</v>
      </c>
      <c r="G60" s="23">
        <f t="shared" si="26"/>
        <v>65786.015625</v>
      </c>
      <c r="H60" s="24">
        <f t="shared" si="40"/>
        <v>20328.102678571428</v>
      </c>
      <c r="I60" s="23">
        <f t="shared" si="40"/>
        <v>27252.946428571428</v>
      </c>
      <c r="J60" s="23">
        <f t="shared" si="40"/>
        <v>14030.9925</v>
      </c>
      <c r="K60" s="23">
        <f t="shared" si="40"/>
        <v>13960.485000000001</v>
      </c>
      <c r="L60" s="24">
        <f t="shared" ref="L60" si="50">L59</f>
        <v>17417.288461538461</v>
      </c>
    </row>
    <row r="61" spans="1:12" x14ac:dyDescent="0.25">
      <c r="A61" s="49">
        <v>27</v>
      </c>
      <c r="B61" s="50">
        <f t="shared" ca="1" si="15"/>
        <v>44761</v>
      </c>
      <c r="C61" s="52"/>
      <c r="D61" s="19">
        <f t="shared" si="43"/>
        <v>135280.50892857142</v>
      </c>
      <c r="E61" s="23">
        <f t="shared" si="38"/>
        <v>122154.24375000001</v>
      </c>
      <c r="F61" s="23">
        <f t="shared" si="26"/>
        <v>106365.6</v>
      </c>
      <c r="G61" s="23">
        <f t="shared" si="26"/>
        <v>65786.015625</v>
      </c>
      <c r="H61" s="24">
        <f t="shared" si="40"/>
        <v>20328.102678571428</v>
      </c>
      <c r="I61" s="23">
        <f t="shared" si="40"/>
        <v>27252.946428571428</v>
      </c>
      <c r="J61" s="23">
        <f t="shared" si="40"/>
        <v>14030.9925</v>
      </c>
      <c r="K61" s="23">
        <f t="shared" si="40"/>
        <v>13960.485000000001</v>
      </c>
      <c r="L61" s="24">
        <f t="shared" ref="L61" si="51">L60</f>
        <v>17417.288461538461</v>
      </c>
    </row>
    <row r="62" spans="1:12" x14ac:dyDescent="0.25">
      <c r="A62" s="49">
        <v>28</v>
      </c>
      <c r="B62" s="50">
        <f t="shared" ca="1" si="15"/>
        <v>44792</v>
      </c>
      <c r="C62" s="52"/>
      <c r="D62" s="19">
        <f t="shared" si="43"/>
        <v>135280.50892857142</v>
      </c>
      <c r="E62" s="23">
        <f t="shared" si="38"/>
        <v>122154.24375000001</v>
      </c>
      <c r="F62" s="23">
        <f t="shared" si="26"/>
        <v>106365.6</v>
      </c>
      <c r="G62" s="23">
        <f t="shared" si="26"/>
        <v>65786.015625</v>
      </c>
      <c r="H62" s="24">
        <f t="shared" si="40"/>
        <v>20328.102678571428</v>
      </c>
      <c r="I62" s="23">
        <f t="shared" si="40"/>
        <v>27252.946428571428</v>
      </c>
      <c r="J62" s="23">
        <f t="shared" si="40"/>
        <v>14030.9925</v>
      </c>
      <c r="K62" s="23">
        <f t="shared" si="40"/>
        <v>13960.485000000001</v>
      </c>
      <c r="L62" s="24">
        <f t="shared" ref="L62" si="52">L61</f>
        <v>17417.288461538461</v>
      </c>
    </row>
    <row r="63" spans="1:12" x14ac:dyDescent="0.25">
      <c r="A63" s="49">
        <v>29</v>
      </c>
      <c r="B63" s="50">
        <f t="shared" ca="1" si="15"/>
        <v>44823</v>
      </c>
      <c r="C63" s="52"/>
      <c r="D63" s="19">
        <f t="shared" si="43"/>
        <v>135280.50892857142</v>
      </c>
      <c r="E63" s="23">
        <f t="shared" si="38"/>
        <v>122154.24375000001</v>
      </c>
      <c r="F63" s="23">
        <f t="shared" si="26"/>
        <v>106365.6</v>
      </c>
      <c r="G63" s="23">
        <f t="shared" si="26"/>
        <v>65786.015625</v>
      </c>
      <c r="H63" s="24">
        <f t="shared" si="40"/>
        <v>20328.102678571428</v>
      </c>
      <c r="I63" s="23">
        <f t="shared" si="40"/>
        <v>27252.946428571428</v>
      </c>
      <c r="J63" s="23">
        <f t="shared" si="40"/>
        <v>14030.9925</v>
      </c>
      <c r="K63" s="23">
        <f t="shared" si="40"/>
        <v>13960.485000000001</v>
      </c>
      <c r="L63" s="24">
        <f t="shared" ref="L63" si="53">L62</f>
        <v>17417.288461538461</v>
      </c>
    </row>
    <row r="64" spans="1:12" x14ac:dyDescent="0.25">
      <c r="A64" s="49">
        <v>30</v>
      </c>
      <c r="B64" s="50">
        <f t="shared" ca="1" si="15"/>
        <v>44853</v>
      </c>
      <c r="C64" s="52"/>
      <c r="D64" s="19">
        <f t="shared" si="43"/>
        <v>135280.50892857142</v>
      </c>
      <c r="E64" s="23">
        <f t="shared" si="38"/>
        <v>122154.24375000001</v>
      </c>
      <c r="F64" s="23">
        <f t="shared" si="26"/>
        <v>106365.6</v>
      </c>
      <c r="G64" s="23">
        <f t="shared" si="26"/>
        <v>65786.015625</v>
      </c>
      <c r="H64" s="24">
        <f t="shared" si="40"/>
        <v>20328.102678571428</v>
      </c>
      <c r="I64" s="23">
        <f t="shared" si="40"/>
        <v>27252.946428571428</v>
      </c>
      <c r="J64" s="23">
        <f t="shared" si="40"/>
        <v>14030.9925</v>
      </c>
      <c r="K64" s="23">
        <f t="shared" si="40"/>
        <v>13960.485000000001</v>
      </c>
      <c r="L64" s="24">
        <f t="shared" ref="L64" si="54">L63</f>
        <v>17417.288461538461</v>
      </c>
    </row>
    <row r="65" spans="1:12" x14ac:dyDescent="0.25">
      <c r="A65" s="49">
        <v>31</v>
      </c>
      <c r="B65" s="50">
        <f t="shared" ca="1" si="15"/>
        <v>44884</v>
      </c>
      <c r="C65" s="52"/>
      <c r="D65" s="19">
        <f t="shared" si="43"/>
        <v>135280.50892857142</v>
      </c>
      <c r="E65" s="23">
        <f t="shared" si="38"/>
        <v>122154.24375000001</v>
      </c>
      <c r="F65" s="23">
        <f t="shared" si="26"/>
        <v>106365.6</v>
      </c>
      <c r="G65" s="23">
        <f t="shared" si="26"/>
        <v>65786.015625</v>
      </c>
      <c r="H65" s="24">
        <f t="shared" si="40"/>
        <v>20328.102678571428</v>
      </c>
      <c r="I65" s="23">
        <f t="shared" si="40"/>
        <v>27252.946428571428</v>
      </c>
      <c r="J65" s="23">
        <f t="shared" si="40"/>
        <v>14030.9925</v>
      </c>
      <c r="K65" s="23">
        <f t="shared" si="40"/>
        <v>13960.485000000001</v>
      </c>
      <c r="L65" s="24">
        <f t="shared" ref="L65" si="55">L64</f>
        <v>17417.288461538461</v>
      </c>
    </row>
    <row r="66" spans="1:12" x14ac:dyDescent="0.25">
      <c r="A66" s="49">
        <v>32</v>
      </c>
      <c r="B66" s="50">
        <f t="shared" ca="1" si="15"/>
        <v>44914</v>
      </c>
      <c r="C66" s="52"/>
      <c r="D66" s="19">
        <f t="shared" si="43"/>
        <v>135280.50892857142</v>
      </c>
      <c r="E66" s="23">
        <f t="shared" si="38"/>
        <v>122154.24375000001</v>
      </c>
      <c r="F66" s="23">
        <f t="shared" ref="F66:G68" si="56">F65</f>
        <v>106365.6</v>
      </c>
      <c r="G66" s="23">
        <f t="shared" si="56"/>
        <v>65786.015625</v>
      </c>
      <c r="H66" s="24">
        <f t="shared" si="40"/>
        <v>20328.102678571428</v>
      </c>
      <c r="I66" s="23">
        <f t="shared" si="40"/>
        <v>27252.946428571428</v>
      </c>
      <c r="J66" s="23">
        <f t="shared" si="40"/>
        <v>14030.9925</v>
      </c>
      <c r="K66" s="23">
        <f t="shared" si="40"/>
        <v>13960.485000000001</v>
      </c>
      <c r="L66" s="24">
        <f t="shared" ref="L66" si="57">L65</f>
        <v>17417.288461538461</v>
      </c>
    </row>
    <row r="67" spans="1:12" x14ac:dyDescent="0.25">
      <c r="A67" s="49">
        <v>33</v>
      </c>
      <c r="B67" s="50">
        <f t="shared" ca="1" si="15"/>
        <v>44945</v>
      </c>
      <c r="C67" s="52"/>
      <c r="D67" s="19">
        <f t="shared" si="43"/>
        <v>135280.50892857142</v>
      </c>
      <c r="E67" s="23">
        <f t="shared" si="38"/>
        <v>122154.24375000001</v>
      </c>
      <c r="F67" s="23">
        <f t="shared" si="56"/>
        <v>106365.6</v>
      </c>
      <c r="G67" s="23">
        <f t="shared" si="56"/>
        <v>65786.015625</v>
      </c>
      <c r="H67" s="24">
        <f t="shared" si="40"/>
        <v>20328.102678571428</v>
      </c>
      <c r="I67" s="23">
        <f t="shared" si="40"/>
        <v>27252.946428571428</v>
      </c>
      <c r="J67" s="23">
        <f t="shared" si="40"/>
        <v>14030.9925</v>
      </c>
      <c r="K67" s="23">
        <f t="shared" si="40"/>
        <v>13960.485000000001</v>
      </c>
      <c r="L67" s="24">
        <f t="shared" ref="L67" si="58">L66</f>
        <v>17417.288461538461</v>
      </c>
    </row>
    <row r="68" spans="1:12" x14ac:dyDescent="0.25">
      <c r="A68" s="49">
        <v>34</v>
      </c>
      <c r="B68" s="50">
        <f t="shared" ca="1" si="15"/>
        <v>44976</v>
      </c>
      <c r="C68" s="52"/>
      <c r="D68" s="19">
        <f t="shared" si="43"/>
        <v>135280.50892857142</v>
      </c>
      <c r="E68" s="23">
        <f t="shared" si="38"/>
        <v>122154.24375000001</v>
      </c>
      <c r="F68" s="23">
        <f t="shared" si="56"/>
        <v>106365.6</v>
      </c>
      <c r="G68" s="23">
        <f t="shared" si="56"/>
        <v>65786.015625</v>
      </c>
      <c r="H68" s="24">
        <f>H67</f>
        <v>20328.102678571428</v>
      </c>
      <c r="I68" s="23">
        <f>I67</f>
        <v>27252.946428571428</v>
      </c>
      <c r="J68" s="23">
        <f>J67</f>
        <v>14030.9925</v>
      </c>
      <c r="K68" s="23">
        <f>K67</f>
        <v>13960.485000000001</v>
      </c>
      <c r="L68" s="24">
        <f>L67</f>
        <v>17417.288461538461</v>
      </c>
    </row>
    <row r="69" spans="1:12" x14ac:dyDescent="0.25">
      <c r="A69" s="49">
        <v>35</v>
      </c>
      <c r="B69" s="50">
        <f t="shared" ref="B69:B91" ca="1" si="59">EDATE(NOW(),A69)</f>
        <v>45004</v>
      </c>
      <c r="C69" s="53"/>
      <c r="D69" s="19">
        <f t="shared" si="43"/>
        <v>135280.50892857142</v>
      </c>
      <c r="E69" s="23">
        <f t="shared" si="38"/>
        <v>122154.24375000001</v>
      </c>
      <c r="F69" s="23">
        <f t="shared" ref="F69:K69" si="60">F68</f>
        <v>106365.6</v>
      </c>
      <c r="G69" s="23">
        <f t="shared" si="60"/>
        <v>65786.015625</v>
      </c>
      <c r="H69" s="24">
        <f t="shared" si="60"/>
        <v>20328.102678571428</v>
      </c>
      <c r="I69" s="23">
        <f t="shared" si="60"/>
        <v>27252.946428571428</v>
      </c>
      <c r="J69" s="23">
        <f t="shared" si="60"/>
        <v>14030.9925</v>
      </c>
      <c r="K69" s="23">
        <f t="shared" si="60"/>
        <v>13960.485000000001</v>
      </c>
      <c r="L69" s="24">
        <f t="shared" ref="L69:L85" si="61">L68</f>
        <v>17417.288461538461</v>
      </c>
    </row>
    <row r="70" spans="1:12" x14ac:dyDescent="0.25">
      <c r="A70" s="49">
        <v>36</v>
      </c>
      <c r="B70" s="50">
        <f t="shared" ca="1" si="59"/>
        <v>45035</v>
      </c>
      <c r="C70" s="53"/>
      <c r="D70" s="19">
        <f t="shared" ref="D70:D86" si="62">D69</f>
        <v>135280.50892857142</v>
      </c>
      <c r="E70" s="23">
        <f t="shared" ref="E70:E86" si="63">E69</f>
        <v>122154.24375000001</v>
      </c>
      <c r="F70" s="23">
        <f t="shared" ref="F70:F86" si="64">F69</f>
        <v>106365.6</v>
      </c>
      <c r="G70" s="23">
        <f t="shared" ref="G70:G86" si="65">G69</f>
        <v>65786.015625</v>
      </c>
      <c r="H70" s="23">
        <f t="shared" ref="H70:H86" si="66">H69</f>
        <v>20328.102678571428</v>
      </c>
      <c r="I70" s="23">
        <f t="shared" ref="I70:I86" si="67">I69</f>
        <v>27252.946428571428</v>
      </c>
      <c r="J70" s="23">
        <f t="shared" ref="J70:J86" si="68">J69</f>
        <v>14030.9925</v>
      </c>
      <c r="K70" s="23">
        <f t="shared" ref="K70:K86" si="69">K69</f>
        <v>13960.485000000001</v>
      </c>
      <c r="L70" s="23">
        <f t="shared" si="61"/>
        <v>17417.288461538461</v>
      </c>
    </row>
    <row r="71" spans="1:12" x14ac:dyDescent="0.25">
      <c r="A71" s="49">
        <v>37</v>
      </c>
      <c r="B71" s="50">
        <f t="shared" ca="1" si="59"/>
        <v>45065</v>
      </c>
      <c r="C71" s="53"/>
      <c r="D71" s="19">
        <f t="shared" si="62"/>
        <v>135280.50892857142</v>
      </c>
      <c r="E71" s="23">
        <f t="shared" si="63"/>
        <v>122154.24375000001</v>
      </c>
      <c r="F71" s="23">
        <f t="shared" si="64"/>
        <v>106365.6</v>
      </c>
      <c r="G71" s="23">
        <f t="shared" si="65"/>
        <v>65786.015625</v>
      </c>
      <c r="H71" s="23">
        <f t="shared" si="66"/>
        <v>20328.102678571428</v>
      </c>
      <c r="I71" s="23">
        <f t="shared" si="67"/>
        <v>27252.946428571428</v>
      </c>
      <c r="J71" s="23">
        <f t="shared" si="68"/>
        <v>14030.9925</v>
      </c>
      <c r="K71" s="23">
        <f t="shared" si="69"/>
        <v>13960.485000000001</v>
      </c>
      <c r="L71" s="23">
        <f t="shared" si="61"/>
        <v>17417.288461538461</v>
      </c>
    </row>
    <row r="72" spans="1:12" x14ac:dyDescent="0.25">
      <c r="A72" s="49">
        <v>38</v>
      </c>
      <c r="B72" s="50">
        <f t="shared" ca="1" si="59"/>
        <v>45096</v>
      </c>
      <c r="C72" s="53"/>
      <c r="D72" s="19">
        <f t="shared" si="62"/>
        <v>135280.50892857142</v>
      </c>
      <c r="E72" s="23">
        <f t="shared" si="63"/>
        <v>122154.24375000001</v>
      </c>
      <c r="F72" s="23">
        <f t="shared" si="64"/>
        <v>106365.6</v>
      </c>
      <c r="G72" s="23">
        <f t="shared" si="65"/>
        <v>65786.015625</v>
      </c>
      <c r="H72" s="23">
        <f t="shared" si="66"/>
        <v>20328.102678571428</v>
      </c>
      <c r="I72" s="23">
        <f t="shared" si="67"/>
        <v>27252.946428571428</v>
      </c>
      <c r="J72" s="23">
        <f t="shared" si="68"/>
        <v>14030.9925</v>
      </c>
      <c r="K72" s="23">
        <f t="shared" si="69"/>
        <v>13960.485000000001</v>
      </c>
      <c r="L72" s="23">
        <f t="shared" si="61"/>
        <v>17417.288461538461</v>
      </c>
    </row>
    <row r="73" spans="1:12" x14ac:dyDescent="0.25">
      <c r="A73" s="49">
        <v>39</v>
      </c>
      <c r="B73" s="50">
        <f t="shared" ca="1" si="59"/>
        <v>45126</v>
      </c>
      <c r="C73" s="53"/>
      <c r="D73" s="19">
        <f t="shared" si="62"/>
        <v>135280.50892857142</v>
      </c>
      <c r="E73" s="23">
        <f t="shared" si="63"/>
        <v>122154.24375000001</v>
      </c>
      <c r="F73" s="23">
        <f t="shared" si="64"/>
        <v>106365.6</v>
      </c>
      <c r="G73" s="23">
        <f t="shared" si="65"/>
        <v>65786.015625</v>
      </c>
      <c r="H73" s="23">
        <f t="shared" si="66"/>
        <v>20328.102678571428</v>
      </c>
      <c r="I73" s="23">
        <f t="shared" si="67"/>
        <v>27252.946428571428</v>
      </c>
      <c r="J73" s="23">
        <f t="shared" si="68"/>
        <v>14030.9925</v>
      </c>
      <c r="K73" s="23">
        <f t="shared" si="69"/>
        <v>13960.485000000001</v>
      </c>
      <c r="L73" s="23">
        <f t="shared" si="61"/>
        <v>17417.288461538461</v>
      </c>
    </row>
    <row r="74" spans="1:12" x14ac:dyDescent="0.25">
      <c r="A74" s="49">
        <v>40</v>
      </c>
      <c r="B74" s="50">
        <f t="shared" ca="1" si="59"/>
        <v>45157</v>
      </c>
      <c r="C74" s="53"/>
      <c r="D74" s="19">
        <f t="shared" si="62"/>
        <v>135280.50892857142</v>
      </c>
      <c r="E74" s="23">
        <f t="shared" si="63"/>
        <v>122154.24375000001</v>
      </c>
      <c r="F74" s="23">
        <f t="shared" si="64"/>
        <v>106365.6</v>
      </c>
      <c r="G74" s="23">
        <f t="shared" si="65"/>
        <v>65786.015625</v>
      </c>
      <c r="H74" s="23">
        <f t="shared" si="66"/>
        <v>20328.102678571428</v>
      </c>
      <c r="I74" s="23">
        <f t="shared" si="67"/>
        <v>27252.946428571428</v>
      </c>
      <c r="J74" s="23">
        <f t="shared" si="68"/>
        <v>14030.9925</v>
      </c>
      <c r="K74" s="23">
        <f t="shared" si="69"/>
        <v>13960.485000000001</v>
      </c>
      <c r="L74" s="23">
        <f t="shared" si="61"/>
        <v>17417.288461538461</v>
      </c>
    </row>
    <row r="75" spans="1:12" x14ac:dyDescent="0.25">
      <c r="A75" s="49">
        <v>41</v>
      </c>
      <c r="B75" s="50">
        <f t="shared" ca="1" si="59"/>
        <v>45188</v>
      </c>
      <c r="C75" s="53"/>
      <c r="D75" s="19">
        <f t="shared" si="62"/>
        <v>135280.50892857142</v>
      </c>
      <c r="E75" s="23">
        <f t="shared" si="63"/>
        <v>122154.24375000001</v>
      </c>
      <c r="F75" s="23">
        <f t="shared" si="64"/>
        <v>106365.6</v>
      </c>
      <c r="G75" s="23">
        <f t="shared" si="65"/>
        <v>65786.015625</v>
      </c>
      <c r="H75" s="23">
        <f t="shared" si="66"/>
        <v>20328.102678571428</v>
      </c>
      <c r="I75" s="23">
        <f t="shared" si="67"/>
        <v>27252.946428571428</v>
      </c>
      <c r="J75" s="23">
        <f t="shared" si="68"/>
        <v>14030.9925</v>
      </c>
      <c r="K75" s="23">
        <f t="shared" si="69"/>
        <v>13960.485000000001</v>
      </c>
      <c r="L75" s="23">
        <f t="shared" si="61"/>
        <v>17417.288461538461</v>
      </c>
    </row>
    <row r="76" spans="1:12" x14ac:dyDescent="0.25">
      <c r="A76" s="49">
        <v>42</v>
      </c>
      <c r="B76" s="50">
        <f t="shared" ca="1" si="59"/>
        <v>45218</v>
      </c>
      <c r="C76" s="53"/>
      <c r="D76" s="19">
        <f t="shared" si="62"/>
        <v>135280.50892857142</v>
      </c>
      <c r="E76" s="23">
        <f t="shared" si="63"/>
        <v>122154.24375000001</v>
      </c>
      <c r="F76" s="23">
        <f t="shared" si="64"/>
        <v>106365.6</v>
      </c>
      <c r="G76" s="23">
        <f t="shared" si="65"/>
        <v>65786.015625</v>
      </c>
      <c r="H76" s="23">
        <f t="shared" si="66"/>
        <v>20328.102678571428</v>
      </c>
      <c r="I76" s="23">
        <f t="shared" si="67"/>
        <v>27252.946428571428</v>
      </c>
      <c r="J76" s="23">
        <f t="shared" si="68"/>
        <v>14030.9925</v>
      </c>
      <c r="K76" s="23">
        <f t="shared" si="69"/>
        <v>13960.485000000001</v>
      </c>
      <c r="L76" s="23">
        <f t="shared" si="61"/>
        <v>17417.288461538461</v>
      </c>
    </row>
    <row r="77" spans="1:12" x14ac:dyDescent="0.25">
      <c r="A77" s="49">
        <v>43</v>
      </c>
      <c r="B77" s="50">
        <f t="shared" ca="1" si="59"/>
        <v>45249</v>
      </c>
      <c r="C77" s="53"/>
      <c r="D77" s="19">
        <f t="shared" si="62"/>
        <v>135280.50892857142</v>
      </c>
      <c r="E77" s="23">
        <f t="shared" si="63"/>
        <v>122154.24375000001</v>
      </c>
      <c r="F77" s="23">
        <f t="shared" si="64"/>
        <v>106365.6</v>
      </c>
      <c r="G77" s="23">
        <f t="shared" si="65"/>
        <v>65786.015625</v>
      </c>
      <c r="H77" s="23">
        <f t="shared" si="66"/>
        <v>20328.102678571428</v>
      </c>
      <c r="I77" s="23">
        <f t="shared" si="67"/>
        <v>27252.946428571428</v>
      </c>
      <c r="J77" s="23">
        <f t="shared" si="68"/>
        <v>14030.9925</v>
      </c>
      <c r="K77" s="23">
        <f t="shared" si="69"/>
        <v>13960.485000000001</v>
      </c>
      <c r="L77" s="23">
        <f t="shared" si="61"/>
        <v>17417.288461538461</v>
      </c>
    </row>
    <row r="78" spans="1:12" x14ac:dyDescent="0.25">
      <c r="A78" s="49">
        <v>44</v>
      </c>
      <c r="B78" s="50">
        <f t="shared" ca="1" si="59"/>
        <v>45279</v>
      </c>
      <c r="C78" s="53"/>
      <c r="D78" s="19">
        <f t="shared" si="62"/>
        <v>135280.50892857142</v>
      </c>
      <c r="E78" s="23">
        <f t="shared" si="63"/>
        <v>122154.24375000001</v>
      </c>
      <c r="F78" s="23">
        <f t="shared" si="64"/>
        <v>106365.6</v>
      </c>
      <c r="G78" s="23">
        <f t="shared" si="65"/>
        <v>65786.015625</v>
      </c>
      <c r="H78" s="23">
        <f t="shared" si="66"/>
        <v>20328.102678571428</v>
      </c>
      <c r="I78" s="23">
        <f t="shared" si="67"/>
        <v>27252.946428571428</v>
      </c>
      <c r="J78" s="23">
        <f t="shared" si="68"/>
        <v>14030.9925</v>
      </c>
      <c r="K78" s="23">
        <f t="shared" si="69"/>
        <v>13960.485000000001</v>
      </c>
      <c r="L78" s="23">
        <f t="shared" si="61"/>
        <v>17417.288461538461</v>
      </c>
    </row>
    <row r="79" spans="1:12" x14ac:dyDescent="0.25">
      <c r="A79" s="49">
        <v>45</v>
      </c>
      <c r="B79" s="50">
        <f t="shared" ca="1" si="59"/>
        <v>45310</v>
      </c>
      <c r="C79" s="53"/>
      <c r="D79" s="19">
        <f t="shared" si="62"/>
        <v>135280.50892857142</v>
      </c>
      <c r="E79" s="23">
        <f t="shared" si="63"/>
        <v>122154.24375000001</v>
      </c>
      <c r="F79" s="23">
        <f t="shared" si="64"/>
        <v>106365.6</v>
      </c>
      <c r="G79" s="23">
        <f t="shared" si="65"/>
        <v>65786.015625</v>
      </c>
      <c r="H79" s="23">
        <f t="shared" si="66"/>
        <v>20328.102678571428</v>
      </c>
      <c r="I79" s="23">
        <f t="shared" si="67"/>
        <v>27252.946428571428</v>
      </c>
      <c r="J79" s="23">
        <f t="shared" si="68"/>
        <v>14030.9925</v>
      </c>
      <c r="K79" s="23">
        <f t="shared" si="69"/>
        <v>13960.485000000001</v>
      </c>
      <c r="L79" s="23">
        <f t="shared" si="61"/>
        <v>17417.288461538461</v>
      </c>
    </row>
    <row r="80" spans="1:12" x14ac:dyDescent="0.25">
      <c r="A80" s="49">
        <v>46</v>
      </c>
      <c r="B80" s="50">
        <f t="shared" ca="1" si="59"/>
        <v>45341</v>
      </c>
      <c r="C80" s="53"/>
      <c r="D80" s="19">
        <f t="shared" si="62"/>
        <v>135280.50892857142</v>
      </c>
      <c r="E80" s="23">
        <f t="shared" si="63"/>
        <v>122154.24375000001</v>
      </c>
      <c r="F80" s="23">
        <f t="shared" si="64"/>
        <v>106365.6</v>
      </c>
      <c r="G80" s="23">
        <f t="shared" si="65"/>
        <v>65786.015625</v>
      </c>
      <c r="H80" s="23">
        <f t="shared" si="66"/>
        <v>20328.102678571428</v>
      </c>
      <c r="I80" s="23">
        <f t="shared" si="67"/>
        <v>27252.946428571428</v>
      </c>
      <c r="J80" s="23">
        <f t="shared" si="68"/>
        <v>14030.9925</v>
      </c>
      <c r="K80" s="23">
        <f t="shared" si="69"/>
        <v>13960.485000000001</v>
      </c>
      <c r="L80" s="23">
        <f t="shared" si="61"/>
        <v>17417.288461538461</v>
      </c>
    </row>
    <row r="81" spans="1:12" x14ac:dyDescent="0.25">
      <c r="A81" s="49">
        <v>47</v>
      </c>
      <c r="B81" s="50">
        <f t="shared" ca="1" si="59"/>
        <v>45370</v>
      </c>
      <c r="C81" s="53"/>
      <c r="D81" s="19">
        <f t="shared" si="62"/>
        <v>135280.50892857142</v>
      </c>
      <c r="E81" s="23">
        <f t="shared" si="63"/>
        <v>122154.24375000001</v>
      </c>
      <c r="F81" s="23">
        <f t="shared" si="64"/>
        <v>106365.6</v>
      </c>
      <c r="G81" s="23">
        <f t="shared" si="65"/>
        <v>65786.015625</v>
      </c>
      <c r="H81" s="23">
        <f t="shared" si="66"/>
        <v>20328.102678571428</v>
      </c>
      <c r="I81" s="23">
        <f t="shared" si="67"/>
        <v>27252.946428571428</v>
      </c>
      <c r="J81" s="23">
        <f t="shared" si="68"/>
        <v>14030.9925</v>
      </c>
      <c r="K81" s="23">
        <f t="shared" si="69"/>
        <v>13960.485000000001</v>
      </c>
      <c r="L81" s="23">
        <f t="shared" si="61"/>
        <v>17417.288461538461</v>
      </c>
    </row>
    <row r="82" spans="1:12" x14ac:dyDescent="0.25">
      <c r="A82" s="49">
        <v>48</v>
      </c>
      <c r="B82" s="50">
        <f t="shared" ca="1" si="59"/>
        <v>45401</v>
      </c>
      <c r="C82" s="53"/>
      <c r="D82" s="19">
        <f t="shared" si="62"/>
        <v>135280.50892857142</v>
      </c>
      <c r="E82" s="23">
        <f t="shared" si="63"/>
        <v>122154.24375000001</v>
      </c>
      <c r="F82" s="23">
        <f t="shared" si="64"/>
        <v>106365.6</v>
      </c>
      <c r="G82" s="23">
        <f t="shared" si="65"/>
        <v>65786.015625</v>
      </c>
      <c r="H82" s="23">
        <f t="shared" si="66"/>
        <v>20328.102678571428</v>
      </c>
      <c r="I82" s="23">
        <f t="shared" si="67"/>
        <v>27252.946428571428</v>
      </c>
      <c r="J82" s="23">
        <f t="shared" si="68"/>
        <v>14030.9925</v>
      </c>
      <c r="K82" s="23">
        <f t="shared" si="69"/>
        <v>13960.485000000001</v>
      </c>
      <c r="L82" s="23">
        <f t="shared" si="61"/>
        <v>17417.288461538461</v>
      </c>
    </row>
    <row r="83" spans="1:12" x14ac:dyDescent="0.25">
      <c r="A83" s="49">
        <v>49</v>
      </c>
      <c r="B83" s="50">
        <f t="shared" ca="1" si="59"/>
        <v>45431</v>
      </c>
      <c r="C83" s="53"/>
      <c r="D83" s="19">
        <f t="shared" si="62"/>
        <v>135280.50892857142</v>
      </c>
      <c r="E83" s="23">
        <f t="shared" si="63"/>
        <v>122154.24375000001</v>
      </c>
      <c r="F83" s="23">
        <f t="shared" si="64"/>
        <v>106365.6</v>
      </c>
      <c r="G83" s="23">
        <f t="shared" si="65"/>
        <v>65786.015625</v>
      </c>
      <c r="H83" s="23">
        <f t="shared" si="66"/>
        <v>20328.102678571428</v>
      </c>
      <c r="I83" s="23">
        <f t="shared" si="67"/>
        <v>27252.946428571428</v>
      </c>
      <c r="J83" s="23">
        <f t="shared" si="68"/>
        <v>14030.9925</v>
      </c>
      <c r="K83" s="23">
        <f t="shared" si="69"/>
        <v>13960.485000000001</v>
      </c>
      <c r="L83" s="23">
        <f t="shared" si="61"/>
        <v>17417.288461538461</v>
      </c>
    </row>
    <row r="84" spans="1:12" x14ac:dyDescent="0.25">
      <c r="A84" s="49">
        <v>50</v>
      </c>
      <c r="B84" s="50">
        <f t="shared" ca="1" si="59"/>
        <v>45462</v>
      </c>
      <c r="C84" s="53"/>
      <c r="D84" s="19">
        <f t="shared" si="62"/>
        <v>135280.50892857142</v>
      </c>
      <c r="E84" s="23">
        <f t="shared" si="63"/>
        <v>122154.24375000001</v>
      </c>
      <c r="F84" s="23">
        <f t="shared" si="64"/>
        <v>106365.6</v>
      </c>
      <c r="G84" s="23">
        <f t="shared" si="65"/>
        <v>65786.015625</v>
      </c>
      <c r="H84" s="23">
        <f t="shared" si="66"/>
        <v>20328.102678571428</v>
      </c>
      <c r="I84" s="23">
        <f t="shared" si="67"/>
        <v>27252.946428571428</v>
      </c>
      <c r="J84" s="23">
        <f t="shared" si="68"/>
        <v>14030.9925</v>
      </c>
      <c r="K84" s="23">
        <f t="shared" si="69"/>
        <v>13960.485000000001</v>
      </c>
      <c r="L84" s="23">
        <f t="shared" si="61"/>
        <v>17417.288461538461</v>
      </c>
    </row>
    <row r="85" spans="1:12" x14ac:dyDescent="0.25">
      <c r="A85" s="49">
        <v>51</v>
      </c>
      <c r="B85" s="50">
        <f t="shared" ca="1" si="59"/>
        <v>45492</v>
      </c>
      <c r="C85" s="53"/>
      <c r="D85" s="19">
        <f t="shared" si="62"/>
        <v>135280.50892857142</v>
      </c>
      <c r="E85" s="23">
        <f t="shared" si="63"/>
        <v>122154.24375000001</v>
      </c>
      <c r="F85" s="23">
        <f t="shared" si="64"/>
        <v>106365.6</v>
      </c>
      <c r="G85" s="23">
        <f t="shared" si="65"/>
        <v>65786.015625</v>
      </c>
      <c r="H85" s="23">
        <f t="shared" si="66"/>
        <v>20328.102678571428</v>
      </c>
      <c r="I85" s="23">
        <f t="shared" si="67"/>
        <v>27252.946428571428</v>
      </c>
      <c r="J85" s="23">
        <f t="shared" si="68"/>
        <v>14030.9925</v>
      </c>
      <c r="K85" s="23">
        <f t="shared" si="69"/>
        <v>13960.485000000001</v>
      </c>
      <c r="L85" s="23">
        <f t="shared" si="61"/>
        <v>17417.288461538461</v>
      </c>
    </row>
    <row r="86" spans="1:12" x14ac:dyDescent="0.25">
      <c r="A86" s="49">
        <v>52</v>
      </c>
      <c r="B86" s="50">
        <f t="shared" ca="1" si="59"/>
        <v>45523</v>
      </c>
      <c r="C86" s="53"/>
      <c r="D86" s="19">
        <f t="shared" si="62"/>
        <v>135280.50892857142</v>
      </c>
      <c r="E86" s="23">
        <f t="shared" si="63"/>
        <v>122154.24375000001</v>
      </c>
      <c r="F86" s="23">
        <f t="shared" si="64"/>
        <v>106365.6</v>
      </c>
      <c r="G86" s="23">
        <f t="shared" si="65"/>
        <v>65786.015625</v>
      </c>
      <c r="H86" s="23">
        <f t="shared" si="66"/>
        <v>20328.102678571428</v>
      </c>
      <c r="I86" s="23">
        <f t="shared" si="67"/>
        <v>27252.946428571428</v>
      </c>
      <c r="J86" s="23">
        <f t="shared" si="68"/>
        <v>14030.9925</v>
      </c>
      <c r="K86" s="23">
        <f t="shared" si="69"/>
        <v>13960.485000000001</v>
      </c>
      <c r="L86" s="23">
        <f>L85</f>
        <v>17417.288461538461</v>
      </c>
    </row>
    <row r="87" spans="1:12" x14ac:dyDescent="0.25">
      <c r="A87" s="49">
        <v>53</v>
      </c>
      <c r="B87" s="50">
        <f t="shared" ca="1" si="59"/>
        <v>45554</v>
      </c>
      <c r="C87" s="53"/>
      <c r="D87" s="19">
        <f t="shared" ref="D87:I90" si="70">D86</f>
        <v>135280.50892857142</v>
      </c>
      <c r="E87" s="23">
        <f t="shared" si="70"/>
        <v>122154.24375000001</v>
      </c>
      <c r="F87" s="23">
        <f t="shared" si="70"/>
        <v>106365.6</v>
      </c>
      <c r="G87" s="23">
        <f t="shared" si="70"/>
        <v>65786.015625</v>
      </c>
      <c r="H87" s="23">
        <f t="shared" si="70"/>
        <v>20328.102678571428</v>
      </c>
      <c r="I87" s="23">
        <f t="shared" si="70"/>
        <v>27252.946428571428</v>
      </c>
      <c r="J87" s="23">
        <f t="shared" ref="J87:K90" si="71">J85</f>
        <v>14030.9925</v>
      </c>
      <c r="K87" s="23">
        <f t="shared" si="71"/>
        <v>13960.485000000001</v>
      </c>
      <c r="L87" s="23">
        <f>L27</f>
        <v>232674.75</v>
      </c>
    </row>
    <row r="88" spans="1:12" x14ac:dyDescent="0.25">
      <c r="A88" s="49">
        <v>54</v>
      </c>
      <c r="B88" s="50">
        <f t="shared" ca="1" si="59"/>
        <v>45584</v>
      </c>
      <c r="C88" s="53"/>
      <c r="D88" s="19">
        <f t="shared" si="70"/>
        <v>135280.50892857142</v>
      </c>
      <c r="E88" s="23">
        <f t="shared" si="70"/>
        <v>122154.24375000001</v>
      </c>
      <c r="F88" s="23">
        <f t="shared" si="70"/>
        <v>106365.6</v>
      </c>
      <c r="G88" s="23">
        <f t="shared" si="70"/>
        <v>65786.015625</v>
      </c>
      <c r="H88" s="23">
        <f t="shared" si="70"/>
        <v>20328.102678571428</v>
      </c>
      <c r="I88" s="23">
        <f t="shared" si="70"/>
        <v>27252.946428571428</v>
      </c>
      <c r="J88" s="23">
        <f t="shared" si="71"/>
        <v>14030.9925</v>
      </c>
      <c r="K88" s="23">
        <f t="shared" si="71"/>
        <v>13960.485000000001</v>
      </c>
      <c r="L88" s="23"/>
    </row>
    <row r="89" spans="1:12" x14ac:dyDescent="0.25">
      <c r="A89" s="49">
        <v>55</v>
      </c>
      <c r="B89" s="50">
        <f t="shared" ca="1" si="59"/>
        <v>45615</v>
      </c>
      <c r="C89" s="53"/>
      <c r="D89" s="19">
        <f t="shared" si="70"/>
        <v>135280.50892857142</v>
      </c>
      <c r="E89" s="23">
        <f t="shared" si="70"/>
        <v>122154.24375000001</v>
      </c>
      <c r="F89" s="23">
        <f t="shared" si="70"/>
        <v>106365.6</v>
      </c>
      <c r="G89" s="23">
        <f t="shared" si="70"/>
        <v>65786.015625</v>
      </c>
      <c r="H89" s="23">
        <f t="shared" si="70"/>
        <v>20328.102678571428</v>
      </c>
      <c r="I89" s="23">
        <f t="shared" si="70"/>
        <v>27252.946428571428</v>
      </c>
      <c r="J89" s="23">
        <f t="shared" si="71"/>
        <v>14030.9925</v>
      </c>
      <c r="K89" s="23">
        <f t="shared" si="71"/>
        <v>13960.485000000001</v>
      </c>
      <c r="L89" s="23"/>
    </row>
    <row r="90" spans="1:12" x14ac:dyDescent="0.25">
      <c r="A90" s="49">
        <v>56</v>
      </c>
      <c r="B90" s="50">
        <f t="shared" ca="1" si="59"/>
        <v>45645</v>
      </c>
      <c r="C90" s="53"/>
      <c r="D90" s="19">
        <f t="shared" si="70"/>
        <v>135280.50892857142</v>
      </c>
      <c r="E90" s="23">
        <f t="shared" si="70"/>
        <v>122154.24375000001</v>
      </c>
      <c r="F90" s="23">
        <f t="shared" si="70"/>
        <v>106365.6</v>
      </c>
      <c r="G90" s="23">
        <f t="shared" si="70"/>
        <v>65786.015625</v>
      </c>
      <c r="H90" s="23">
        <f t="shared" si="70"/>
        <v>20328.102678571428</v>
      </c>
      <c r="I90" s="23">
        <f t="shared" si="70"/>
        <v>27252.946428571428</v>
      </c>
      <c r="J90" s="23">
        <f t="shared" si="71"/>
        <v>14030.9925</v>
      </c>
      <c r="K90" s="23">
        <f t="shared" si="71"/>
        <v>13960.485000000001</v>
      </c>
      <c r="L90" s="23"/>
    </row>
    <row r="91" spans="1:12" x14ac:dyDescent="0.25">
      <c r="A91" s="49">
        <v>57</v>
      </c>
      <c r="B91" s="50">
        <f t="shared" ca="1" si="59"/>
        <v>45676</v>
      </c>
      <c r="C91" s="55"/>
      <c r="D91" s="56"/>
      <c r="E91" s="23">
        <f>E90</f>
        <v>122154.24375000001</v>
      </c>
      <c r="F91" s="54">
        <f>F90</f>
        <v>106365.6</v>
      </c>
      <c r="G91" s="54">
        <f>G90</f>
        <v>65786.015625</v>
      </c>
      <c r="H91" s="57">
        <f>H31</f>
        <v>6592451.25</v>
      </c>
      <c r="I91" s="56">
        <f>I31</f>
        <v>6204660</v>
      </c>
      <c r="J91" s="23">
        <f>J31</f>
        <v>6173636.7000000002</v>
      </c>
      <c r="K91" s="58">
        <f>K31</f>
        <v>5374786.7249999996</v>
      </c>
      <c r="L91" s="57">
        <f>L31</f>
        <v>6592451.25</v>
      </c>
    </row>
    <row r="92" spans="1:12" x14ac:dyDescent="0.25">
      <c r="A92" s="49"/>
      <c r="B92" s="50" t="s">
        <v>31</v>
      </c>
      <c r="C92" s="59">
        <v>50000</v>
      </c>
      <c r="D92" s="56"/>
      <c r="E92" s="23"/>
      <c r="F92" s="58"/>
      <c r="G92" s="58"/>
      <c r="H92" s="60"/>
      <c r="I92" s="59"/>
      <c r="J92" s="23"/>
      <c r="K92" s="61"/>
      <c r="L92" s="60"/>
    </row>
    <row r="93" spans="1:12" x14ac:dyDescent="0.25">
      <c r="A93" s="8"/>
      <c r="B93" s="62" t="s">
        <v>23</v>
      </c>
      <c r="C93" s="63">
        <f t="shared" ref="C93:K93" si="72">SUM(C34:C92)</f>
        <v>6980242.5</v>
      </c>
      <c r="D93" s="64">
        <f t="shared" si="72"/>
        <v>7600708.5000000084</v>
      </c>
      <c r="E93" s="65">
        <f t="shared" si="72"/>
        <v>7600708.5000000084</v>
      </c>
      <c r="F93" s="66">
        <f t="shared" si="72"/>
        <v>7445591.9999999907</v>
      </c>
      <c r="G93" s="67">
        <f t="shared" si="72"/>
        <v>7368033.75</v>
      </c>
      <c r="H93" s="68">
        <f t="shared" si="72"/>
        <v>7755825.0000000009</v>
      </c>
      <c r="I93" s="65">
        <f t="shared" si="72"/>
        <v>7755825</v>
      </c>
      <c r="J93" s="65">
        <f t="shared" si="72"/>
        <v>7717045.8749999991</v>
      </c>
      <c r="K93" s="67">
        <f t="shared" si="72"/>
        <v>7678266.7500000019</v>
      </c>
      <c r="L93" s="68">
        <f t="shared" ref="L93" si="73">SUM(L34:L92)</f>
        <v>7755825</v>
      </c>
    </row>
    <row r="94" spans="1:12" x14ac:dyDescent="0.25">
      <c r="A94" s="1"/>
      <c r="B94" s="69" t="s">
        <v>24</v>
      </c>
      <c r="C94" s="70"/>
      <c r="D94" s="70"/>
      <c r="E94" s="70"/>
      <c r="F94" s="71"/>
    </row>
  </sheetData>
  <mergeCells count="6">
    <mergeCell ref="B33:K33"/>
    <mergeCell ref="J10:K10"/>
    <mergeCell ref="B2:K2"/>
    <mergeCell ref="E10:G10"/>
    <mergeCell ref="H10:I10"/>
    <mergeCell ref="E4:G8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1297F9-1B91-4A4B-9487-18A79702189B}">
  <dimension ref="A1:K94"/>
  <sheetViews>
    <sheetView zoomScale="80" zoomScaleNormal="80" workbookViewId="0">
      <selection activeCell="G92" sqref="G92"/>
    </sheetView>
  </sheetViews>
  <sheetFormatPr defaultColWidth="9.109375" defaultRowHeight="13.8" x14ac:dyDescent="0.25"/>
  <cols>
    <col min="1" max="1" width="5" style="2" customWidth="1"/>
    <col min="2" max="2" width="33" style="2" customWidth="1"/>
    <col min="3" max="4" width="22.33203125" style="2" customWidth="1"/>
    <col min="5" max="5" width="20.77734375" style="2" customWidth="1"/>
    <col min="6" max="6" width="20.6640625" style="2" customWidth="1"/>
    <col min="7" max="7" width="20.77734375" style="2" customWidth="1"/>
    <col min="8" max="9" width="20.6640625" style="2" customWidth="1"/>
    <col min="10" max="11" width="20.77734375" style="2" customWidth="1"/>
    <col min="12" max="16384" width="9.109375" style="2"/>
  </cols>
  <sheetData>
    <row r="1" spans="1:11" ht="14.4" x14ac:dyDescent="0.3">
      <c r="A1"/>
      <c r="B1"/>
      <c r="C1"/>
      <c r="D1"/>
      <c r="E1"/>
      <c r="F1"/>
      <c r="G1"/>
      <c r="H1"/>
      <c r="I1"/>
    </row>
    <row r="2" spans="1:11" ht="16.8" x14ac:dyDescent="0.3">
      <c r="A2" s="1"/>
      <c r="B2" s="103" t="s">
        <v>35</v>
      </c>
      <c r="C2" s="104"/>
      <c r="D2" s="104"/>
      <c r="E2" s="104"/>
      <c r="F2" s="104"/>
      <c r="G2" s="104"/>
      <c r="H2" s="104"/>
      <c r="I2" s="104"/>
      <c r="J2" s="104"/>
      <c r="K2" s="104"/>
    </row>
    <row r="3" spans="1:11" ht="14.4" x14ac:dyDescent="0.3">
      <c r="A3" s="1"/>
      <c r="B3" s="72"/>
      <c r="C3" s="81">
        <f ca="1">NOW()</f>
        <v>43940.719813888885</v>
      </c>
      <c r="D3" s="73" t="s">
        <v>32</v>
      </c>
      <c r="E3"/>
      <c r="F3"/>
      <c r="G3"/>
      <c r="H3"/>
      <c r="I3"/>
    </row>
    <row r="4" spans="1:11" ht="15" customHeight="1" x14ac:dyDescent="0.25">
      <c r="A4" s="1"/>
      <c r="B4" s="3"/>
      <c r="C4" s="99" t="s">
        <v>47</v>
      </c>
      <c r="D4" s="74" t="s">
        <v>0</v>
      </c>
      <c r="E4" s="106" t="s">
        <v>34</v>
      </c>
      <c r="F4" s="107"/>
      <c r="G4" s="107"/>
      <c r="H4" s="4"/>
      <c r="I4" s="4"/>
    </row>
    <row r="5" spans="1:11" ht="15" customHeight="1" x14ac:dyDescent="0.25">
      <c r="A5" s="1"/>
      <c r="B5" s="5"/>
      <c r="C5" s="83">
        <v>1350000</v>
      </c>
      <c r="D5" s="75" t="s">
        <v>1</v>
      </c>
      <c r="E5" s="108"/>
      <c r="F5" s="109"/>
      <c r="G5" s="109"/>
      <c r="H5" s="4"/>
      <c r="I5" s="4"/>
    </row>
    <row r="6" spans="1:11" ht="15" customHeight="1" x14ac:dyDescent="0.25">
      <c r="A6" s="1"/>
      <c r="B6" s="5"/>
      <c r="C6" s="82">
        <v>12.5</v>
      </c>
      <c r="D6" s="74" t="s">
        <v>2</v>
      </c>
      <c r="E6" s="108"/>
      <c r="F6" s="109"/>
      <c r="G6" s="109"/>
      <c r="H6" s="4"/>
      <c r="I6" s="4"/>
    </row>
    <row r="7" spans="1:11" ht="15" customHeight="1" x14ac:dyDescent="0.25">
      <c r="A7" s="1"/>
      <c r="B7" s="5"/>
      <c r="C7" s="82" t="s">
        <v>45</v>
      </c>
      <c r="D7" s="74" t="s">
        <v>3</v>
      </c>
      <c r="E7" s="108"/>
      <c r="F7" s="109"/>
      <c r="G7" s="109"/>
      <c r="H7" s="4"/>
      <c r="I7" s="4"/>
    </row>
    <row r="8" spans="1:11" ht="15" customHeight="1" x14ac:dyDescent="0.25">
      <c r="A8" s="1"/>
      <c r="B8" s="5"/>
      <c r="C8" s="82"/>
      <c r="D8" s="74" t="s">
        <v>4</v>
      </c>
      <c r="E8" s="108"/>
      <c r="F8" s="109"/>
      <c r="G8" s="109"/>
      <c r="H8" s="4"/>
      <c r="I8" s="4"/>
    </row>
    <row r="9" spans="1:11" ht="14.4" thickBot="1" x14ac:dyDescent="0.3">
      <c r="A9" s="1"/>
      <c r="B9" s="6"/>
      <c r="C9" s="84" t="s">
        <v>43</v>
      </c>
      <c r="D9" s="76" t="s">
        <v>33</v>
      </c>
    </row>
    <row r="10" spans="1:11" ht="14.4" thickBot="1" x14ac:dyDescent="0.3">
      <c r="A10" s="7"/>
      <c r="B10" s="91"/>
      <c r="C10" s="90" t="s">
        <v>28</v>
      </c>
      <c r="D10" s="90" t="s">
        <v>29</v>
      </c>
      <c r="E10" s="101" t="s">
        <v>30</v>
      </c>
      <c r="F10" s="105"/>
      <c r="G10" s="102"/>
      <c r="H10" s="101" t="s">
        <v>25</v>
      </c>
      <c r="I10" s="102"/>
      <c r="J10" s="101" t="s">
        <v>26</v>
      </c>
      <c r="K10" s="102"/>
    </row>
    <row r="11" spans="1:11" ht="41.4" x14ac:dyDescent="0.25">
      <c r="A11" s="1"/>
      <c r="B11" s="85" t="s">
        <v>5</v>
      </c>
      <c r="C11" s="86" t="s">
        <v>27</v>
      </c>
      <c r="D11" s="87" t="s">
        <v>48</v>
      </c>
      <c r="E11" s="88" t="s">
        <v>36</v>
      </c>
      <c r="F11" s="88" t="s">
        <v>37</v>
      </c>
      <c r="G11" s="88" t="s">
        <v>38</v>
      </c>
      <c r="H11" s="89" t="s">
        <v>39</v>
      </c>
      <c r="I11" s="89" t="s">
        <v>40</v>
      </c>
      <c r="J11" s="88" t="s">
        <v>41</v>
      </c>
      <c r="K11" s="88" t="s">
        <v>42</v>
      </c>
    </row>
    <row r="12" spans="1:11" x14ac:dyDescent="0.25">
      <c r="A12" s="8"/>
      <c r="B12" s="9" t="s">
        <v>6</v>
      </c>
      <c r="C12" s="10">
        <f>C5</f>
        <v>1350000</v>
      </c>
      <c r="D12" s="11">
        <f>C12</f>
        <v>1350000</v>
      </c>
      <c r="E12" s="12">
        <f>D12</f>
        <v>1350000</v>
      </c>
      <c r="F12" s="12">
        <f>E12</f>
        <v>1350000</v>
      </c>
      <c r="G12" s="12">
        <f>E12</f>
        <v>1350000</v>
      </c>
      <c r="H12" s="13">
        <f>C5</f>
        <v>1350000</v>
      </c>
      <c r="I12" s="12">
        <f>H12</f>
        <v>1350000</v>
      </c>
      <c r="J12" s="12">
        <f>I12</f>
        <v>1350000</v>
      </c>
      <c r="K12" s="12">
        <f>J12</f>
        <v>1350000</v>
      </c>
    </row>
    <row r="13" spans="1:11" x14ac:dyDescent="0.25">
      <c r="A13" s="8"/>
      <c r="B13" s="9" t="s">
        <v>7</v>
      </c>
      <c r="C13" s="14">
        <v>0.04</v>
      </c>
      <c r="D13" s="15"/>
      <c r="E13" s="16"/>
      <c r="F13" s="16"/>
      <c r="G13" s="17"/>
      <c r="H13" s="18"/>
      <c r="I13" s="17"/>
      <c r="J13" s="17"/>
      <c r="K13" s="16"/>
    </row>
    <row r="14" spans="1:11" x14ac:dyDescent="0.25">
      <c r="A14" s="8"/>
      <c r="B14" s="9" t="s">
        <v>8</v>
      </c>
      <c r="C14" s="10">
        <f>C12*C13</f>
        <v>54000</v>
      </c>
      <c r="D14" s="19"/>
      <c r="E14" s="20"/>
      <c r="F14" s="20"/>
      <c r="G14" s="20"/>
      <c r="H14" s="21"/>
      <c r="I14" s="20"/>
      <c r="J14" s="20"/>
      <c r="K14" s="20"/>
    </row>
    <row r="15" spans="1:11" x14ac:dyDescent="0.25">
      <c r="A15" s="8"/>
      <c r="B15" s="9" t="s">
        <v>9</v>
      </c>
      <c r="C15" s="10">
        <f>C12-C14</f>
        <v>1296000</v>
      </c>
      <c r="D15" s="22">
        <f>D12-D14</f>
        <v>1350000</v>
      </c>
      <c r="E15" s="23">
        <f t="shared" ref="E15:K15" si="0">E12-E14</f>
        <v>1350000</v>
      </c>
      <c r="F15" s="23">
        <f t="shared" si="0"/>
        <v>1350000</v>
      </c>
      <c r="G15" s="23">
        <f t="shared" si="0"/>
        <v>1350000</v>
      </c>
      <c r="H15" s="24">
        <f t="shared" si="0"/>
        <v>1350000</v>
      </c>
      <c r="I15" s="23">
        <f t="shared" si="0"/>
        <v>1350000</v>
      </c>
      <c r="J15" s="23">
        <f t="shared" si="0"/>
        <v>1350000</v>
      </c>
      <c r="K15" s="23">
        <f t="shared" si="0"/>
        <v>1350000</v>
      </c>
    </row>
    <row r="16" spans="1:11" x14ac:dyDescent="0.25">
      <c r="A16" s="8"/>
      <c r="B16" s="9" t="s">
        <v>10</v>
      </c>
      <c r="C16" s="10">
        <f>C15*0.065</f>
        <v>84240</v>
      </c>
      <c r="D16" s="22">
        <f>D15*0.065</f>
        <v>87750</v>
      </c>
      <c r="E16" s="23">
        <f t="shared" ref="E16:K16" si="1">E15*0.065</f>
        <v>87750</v>
      </c>
      <c r="F16" s="23">
        <f t="shared" si="1"/>
        <v>87750</v>
      </c>
      <c r="G16" s="23">
        <f t="shared" si="1"/>
        <v>87750</v>
      </c>
      <c r="H16" s="24">
        <f t="shared" si="1"/>
        <v>87750</v>
      </c>
      <c r="I16" s="23">
        <f t="shared" si="1"/>
        <v>87750</v>
      </c>
      <c r="J16" s="23">
        <f t="shared" si="1"/>
        <v>87750</v>
      </c>
      <c r="K16" s="23">
        <f t="shared" si="1"/>
        <v>87750</v>
      </c>
    </row>
    <row r="17" spans="1:11" x14ac:dyDescent="0.25">
      <c r="A17" s="8"/>
      <c r="B17" s="25" t="s">
        <v>11</v>
      </c>
      <c r="C17" s="26"/>
      <c r="D17" s="27"/>
      <c r="E17" s="28"/>
      <c r="F17" s="28"/>
      <c r="G17" s="28"/>
      <c r="H17" s="29"/>
      <c r="I17" s="28"/>
      <c r="J17" s="28"/>
      <c r="K17" s="28"/>
    </row>
    <row r="18" spans="1:11" x14ac:dyDescent="0.25">
      <c r="A18" s="8"/>
      <c r="B18" s="9" t="s">
        <v>46</v>
      </c>
      <c r="C18" s="10">
        <f t="shared" ref="C18:K18" si="2">C15*12%</f>
        <v>155520</v>
      </c>
      <c r="D18" s="11">
        <f t="shared" si="2"/>
        <v>162000</v>
      </c>
      <c r="E18" s="30">
        <f t="shared" si="2"/>
        <v>162000</v>
      </c>
      <c r="F18" s="30">
        <f t="shared" si="2"/>
        <v>162000</v>
      </c>
      <c r="G18" s="30">
        <f t="shared" si="2"/>
        <v>162000</v>
      </c>
      <c r="H18" s="31">
        <f t="shared" si="2"/>
        <v>162000</v>
      </c>
      <c r="I18" s="30">
        <f t="shared" si="2"/>
        <v>162000</v>
      </c>
      <c r="J18" s="30">
        <f t="shared" si="2"/>
        <v>162000</v>
      </c>
      <c r="K18" s="30">
        <f t="shared" si="2"/>
        <v>162000</v>
      </c>
    </row>
    <row r="19" spans="1:11" x14ac:dyDescent="0.25">
      <c r="A19" s="8"/>
      <c r="B19" s="92" t="s">
        <v>13</v>
      </c>
      <c r="C19" s="93">
        <f>C15+C16+C18</f>
        <v>1535760</v>
      </c>
      <c r="D19" s="94">
        <f>D15+D16+D18</f>
        <v>1599750</v>
      </c>
      <c r="E19" s="95">
        <f t="shared" ref="E19:K19" si="3">E15+E16+E18</f>
        <v>1599750</v>
      </c>
      <c r="F19" s="95">
        <f t="shared" si="3"/>
        <v>1599750</v>
      </c>
      <c r="G19" s="95">
        <f t="shared" si="3"/>
        <v>1599750</v>
      </c>
      <c r="H19" s="96">
        <f t="shared" si="3"/>
        <v>1599750</v>
      </c>
      <c r="I19" s="95">
        <f t="shared" si="3"/>
        <v>1599750</v>
      </c>
      <c r="J19" s="95">
        <f t="shared" si="3"/>
        <v>1599750</v>
      </c>
      <c r="K19" s="95">
        <f t="shared" si="3"/>
        <v>1599750</v>
      </c>
    </row>
    <row r="20" spans="1:11" x14ac:dyDescent="0.25">
      <c r="A20" s="8"/>
      <c r="B20" s="9" t="s">
        <v>14</v>
      </c>
      <c r="C20" s="14">
        <v>1</v>
      </c>
      <c r="D20" s="32">
        <v>1</v>
      </c>
      <c r="E20" s="16">
        <v>0.1</v>
      </c>
      <c r="F20" s="16">
        <v>0.2</v>
      </c>
      <c r="G20" s="16">
        <v>0.5</v>
      </c>
      <c r="H20" s="33">
        <v>0.15</v>
      </c>
      <c r="I20" s="16">
        <v>0.2</v>
      </c>
      <c r="J20" s="16">
        <v>0.1</v>
      </c>
      <c r="K20" s="16">
        <v>0.2</v>
      </c>
    </row>
    <row r="21" spans="1:11" x14ac:dyDescent="0.25">
      <c r="A21" s="8"/>
      <c r="B21" s="9" t="s">
        <v>15</v>
      </c>
      <c r="C21" s="10">
        <f>C19*C20</f>
        <v>1535760</v>
      </c>
      <c r="D21" s="34">
        <f>D19*D20</f>
        <v>1599750</v>
      </c>
      <c r="E21" s="35">
        <f t="shared" ref="E21:K21" si="4">E19*E20</f>
        <v>159975</v>
      </c>
      <c r="F21" s="35">
        <f t="shared" si="4"/>
        <v>319950</v>
      </c>
      <c r="G21" s="35">
        <f t="shared" si="4"/>
        <v>799875</v>
      </c>
      <c r="H21" s="36">
        <f t="shared" si="4"/>
        <v>239962.5</v>
      </c>
      <c r="I21" s="35">
        <f t="shared" si="4"/>
        <v>319950</v>
      </c>
      <c r="J21" s="35">
        <f t="shared" si="4"/>
        <v>159975</v>
      </c>
      <c r="K21" s="35">
        <f t="shared" si="4"/>
        <v>319950</v>
      </c>
    </row>
    <row r="22" spans="1:11" x14ac:dyDescent="0.25">
      <c r="A22" s="8"/>
      <c r="B22" s="9" t="s">
        <v>16</v>
      </c>
      <c r="C22" s="77">
        <v>25000</v>
      </c>
      <c r="D22" s="78">
        <f t="shared" ref="D22:K22" si="5">C22</f>
        <v>25000</v>
      </c>
      <c r="E22" s="79">
        <f t="shared" si="5"/>
        <v>25000</v>
      </c>
      <c r="F22" s="79">
        <f t="shared" si="5"/>
        <v>25000</v>
      </c>
      <c r="G22" s="79">
        <f t="shared" si="5"/>
        <v>25000</v>
      </c>
      <c r="H22" s="80">
        <f t="shared" si="5"/>
        <v>25000</v>
      </c>
      <c r="I22" s="79">
        <f>H22</f>
        <v>25000</v>
      </c>
      <c r="J22" s="79">
        <f t="shared" si="5"/>
        <v>25000</v>
      </c>
      <c r="K22" s="79">
        <f t="shared" si="5"/>
        <v>25000</v>
      </c>
    </row>
    <row r="23" spans="1:11" x14ac:dyDescent="0.25">
      <c r="A23" s="8"/>
      <c r="B23" s="9" t="s">
        <v>17</v>
      </c>
      <c r="C23" s="10">
        <f>C21-C22</f>
        <v>1510760</v>
      </c>
      <c r="D23" s="34">
        <f>D21-D22</f>
        <v>1574750</v>
      </c>
      <c r="E23" s="35">
        <f t="shared" ref="E23:K23" si="6">E21-E22</f>
        <v>134975</v>
      </c>
      <c r="F23" s="35">
        <f t="shared" si="6"/>
        <v>294950</v>
      </c>
      <c r="G23" s="35">
        <f t="shared" si="6"/>
        <v>774875</v>
      </c>
      <c r="H23" s="36">
        <f t="shared" si="6"/>
        <v>214962.5</v>
      </c>
      <c r="I23" s="35">
        <f t="shared" si="6"/>
        <v>294950</v>
      </c>
      <c r="J23" s="35">
        <f t="shared" si="6"/>
        <v>134975</v>
      </c>
      <c r="K23" s="35">
        <f t="shared" si="6"/>
        <v>294950</v>
      </c>
    </row>
    <row r="24" spans="1:11" x14ac:dyDescent="0.25">
      <c r="A24" s="8"/>
      <c r="B24" s="9" t="s">
        <v>18</v>
      </c>
      <c r="C24" s="37">
        <v>1</v>
      </c>
      <c r="D24" s="38">
        <v>56</v>
      </c>
      <c r="E24" s="39">
        <v>1</v>
      </c>
      <c r="F24" s="39">
        <v>1</v>
      </c>
      <c r="G24" s="39">
        <v>1</v>
      </c>
      <c r="H24" s="40">
        <v>56</v>
      </c>
      <c r="I24" s="39">
        <v>56</v>
      </c>
      <c r="J24" s="39">
        <v>1</v>
      </c>
      <c r="K24" s="39">
        <v>1</v>
      </c>
    </row>
    <row r="25" spans="1:11" x14ac:dyDescent="0.25">
      <c r="A25" s="8"/>
      <c r="B25" s="9" t="s">
        <v>19</v>
      </c>
      <c r="C25" s="10">
        <f>C23/C24</f>
        <v>1510760</v>
      </c>
      <c r="D25" s="41">
        <f>D23/D24</f>
        <v>28120.535714285714</v>
      </c>
      <c r="E25" s="42">
        <f t="shared" ref="E25:K25" si="7">E23/E24</f>
        <v>134975</v>
      </c>
      <c r="F25" s="42">
        <f t="shared" si="7"/>
        <v>294950</v>
      </c>
      <c r="G25" s="42">
        <f t="shared" si="7"/>
        <v>774875</v>
      </c>
      <c r="H25" s="43">
        <f t="shared" si="7"/>
        <v>3838.6160714285716</v>
      </c>
      <c r="I25" s="42">
        <f t="shared" si="7"/>
        <v>5266.9642857142853</v>
      </c>
      <c r="J25" s="42">
        <f t="shared" si="7"/>
        <v>134975</v>
      </c>
      <c r="K25" s="42">
        <f t="shared" si="7"/>
        <v>294950</v>
      </c>
    </row>
    <row r="26" spans="1:11" x14ac:dyDescent="0.25">
      <c r="A26" s="8"/>
      <c r="B26" s="9" t="s">
        <v>14</v>
      </c>
      <c r="C26" s="14"/>
      <c r="D26" s="32"/>
      <c r="E26" s="16">
        <v>0.9</v>
      </c>
      <c r="F26" s="16">
        <v>0.8</v>
      </c>
      <c r="G26" s="16">
        <v>0.5</v>
      </c>
      <c r="H26" s="33"/>
      <c r="I26" s="16"/>
      <c r="J26" s="16">
        <v>0.1</v>
      </c>
      <c r="K26" s="16">
        <v>0.1</v>
      </c>
    </row>
    <row r="27" spans="1:11" x14ac:dyDescent="0.25">
      <c r="A27" s="8"/>
      <c r="B27" s="9" t="s">
        <v>15</v>
      </c>
      <c r="C27" s="10"/>
      <c r="D27" s="34"/>
      <c r="E27" s="44">
        <f>E19*E26</f>
        <v>1439775</v>
      </c>
      <c r="F27" s="44">
        <f>F19*F26</f>
        <v>1279800</v>
      </c>
      <c r="G27" s="44">
        <f>G19*G26</f>
        <v>799875</v>
      </c>
      <c r="H27" s="45"/>
      <c r="I27" s="44"/>
      <c r="J27" s="44">
        <f>J19*J26</f>
        <v>159975</v>
      </c>
      <c r="K27" s="44">
        <f>K19*K26</f>
        <v>159975</v>
      </c>
    </row>
    <row r="28" spans="1:11" x14ac:dyDescent="0.25">
      <c r="A28" s="8"/>
      <c r="B28" s="9" t="s">
        <v>18</v>
      </c>
      <c r="C28" s="26"/>
      <c r="D28" s="27"/>
      <c r="E28" s="39">
        <v>56</v>
      </c>
      <c r="F28" s="39">
        <v>56</v>
      </c>
      <c r="G28" s="39">
        <v>56</v>
      </c>
      <c r="H28" s="40"/>
      <c r="I28" s="39"/>
      <c r="J28" s="39">
        <v>55</v>
      </c>
      <c r="K28" s="39">
        <v>55</v>
      </c>
    </row>
    <row r="29" spans="1:11" x14ac:dyDescent="0.25">
      <c r="A29" s="8"/>
      <c r="B29" s="9" t="s">
        <v>19</v>
      </c>
      <c r="C29" s="10"/>
      <c r="D29" s="41"/>
      <c r="E29" s="44">
        <f>E27/E28</f>
        <v>25710.267857142859</v>
      </c>
      <c r="F29" s="44">
        <f>F27/F28</f>
        <v>22853.571428571428</v>
      </c>
      <c r="G29" s="44">
        <f>G27/G28</f>
        <v>14283.482142857143</v>
      </c>
      <c r="H29" s="45"/>
      <c r="I29" s="44"/>
      <c r="J29" s="44">
        <f>J27/J28</f>
        <v>2908.6363636363635</v>
      </c>
      <c r="K29" s="44">
        <f>K27/K28</f>
        <v>2908.6363636363635</v>
      </c>
    </row>
    <row r="30" spans="1:11" x14ac:dyDescent="0.25">
      <c r="A30" s="8"/>
      <c r="B30" s="9" t="s">
        <v>20</v>
      </c>
      <c r="C30" s="10"/>
      <c r="D30" s="41"/>
      <c r="E30" s="16"/>
      <c r="F30" s="16"/>
      <c r="G30" s="16"/>
      <c r="H30" s="33">
        <v>0.85</v>
      </c>
      <c r="I30" s="16">
        <v>0.8</v>
      </c>
      <c r="J30" s="16">
        <v>0.8</v>
      </c>
      <c r="K30" s="16">
        <v>0.7</v>
      </c>
    </row>
    <row r="31" spans="1:11" x14ac:dyDescent="0.25">
      <c r="A31" s="8"/>
      <c r="B31" s="9" t="s">
        <v>21</v>
      </c>
      <c r="C31" s="10"/>
      <c r="D31" s="34"/>
      <c r="E31" s="46"/>
      <c r="F31" s="46"/>
      <c r="G31" s="46"/>
      <c r="H31" s="47">
        <f>H19*H30</f>
        <v>1359787.5</v>
      </c>
      <c r="I31" s="46">
        <f>I19*I30</f>
        <v>1279800</v>
      </c>
      <c r="J31" s="46">
        <f>J19*J30</f>
        <v>1279800</v>
      </c>
      <c r="K31" s="46">
        <f>K19*K30</f>
        <v>1119825</v>
      </c>
    </row>
    <row r="32" spans="1:11" x14ac:dyDescent="0.25">
      <c r="A32" s="8"/>
      <c r="B32" s="9" t="s">
        <v>22</v>
      </c>
      <c r="C32" s="48">
        <v>50000</v>
      </c>
      <c r="D32" s="27"/>
      <c r="E32" s="28"/>
      <c r="F32" s="28"/>
      <c r="G32" s="28"/>
      <c r="H32" s="29"/>
      <c r="I32" s="28"/>
      <c r="J32" s="28"/>
      <c r="K32" s="28"/>
    </row>
    <row r="33" spans="1:11" x14ac:dyDescent="0.25">
      <c r="A33" s="7"/>
      <c r="B33" s="100"/>
      <c r="C33" s="100"/>
      <c r="D33" s="100"/>
      <c r="E33" s="100"/>
      <c r="F33" s="100"/>
      <c r="G33" s="100"/>
      <c r="H33" s="100"/>
      <c r="I33" s="100"/>
      <c r="J33" s="100"/>
      <c r="K33" s="100"/>
    </row>
    <row r="34" spans="1:11" x14ac:dyDescent="0.25">
      <c r="A34" s="49">
        <v>0</v>
      </c>
      <c r="B34" s="50">
        <f t="shared" ref="B34:B91" ca="1" si="8">EDATE(NOW(),A34)</f>
        <v>43940</v>
      </c>
      <c r="C34" s="48">
        <f t="shared" ref="C34:K34" si="9">C22</f>
        <v>25000</v>
      </c>
      <c r="D34" s="19">
        <f t="shared" si="9"/>
        <v>25000</v>
      </c>
      <c r="E34" s="23">
        <f t="shared" si="9"/>
        <v>25000</v>
      </c>
      <c r="F34" s="23">
        <f t="shared" si="9"/>
        <v>25000</v>
      </c>
      <c r="G34" s="23">
        <f t="shared" si="9"/>
        <v>25000</v>
      </c>
      <c r="H34" s="24">
        <f t="shared" si="9"/>
        <v>25000</v>
      </c>
      <c r="I34" s="23">
        <f t="shared" si="9"/>
        <v>25000</v>
      </c>
      <c r="J34" s="23">
        <f t="shared" si="9"/>
        <v>25000</v>
      </c>
      <c r="K34" s="23">
        <f t="shared" si="9"/>
        <v>25000</v>
      </c>
    </row>
    <row r="35" spans="1:11" x14ac:dyDescent="0.25">
      <c r="A35" s="49">
        <v>1</v>
      </c>
      <c r="B35" s="50">
        <f t="shared" ca="1" si="8"/>
        <v>43970</v>
      </c>
      <c r="C35" s="48">
        <f>C25-C32</f>
        <v>1460760</v>
      </c>
      <c r="D35" s="19">
        <f t="shared" ref="D35:K35" si="10">D25</f>
        <v>28120.535714285714</v>
      </c>
      <c r="E35" s="23">
        <f t="shared" si="10"/>
        <v>134975</v>
      </c>
      <c r="F35" s="23">
        <f t="shared" si="10"/>
        <v>294950</v>
      </c>
      <c r="G35" s="23">
        <f t="shared" si="10"/>
        <v>774875</v>
      </c>
      <c r="H35" s="24">
        <f t="shared" si="10"/>
        <v>3838.6160714285716</v>
      </c>
      <c r="I35" s="23">
        <f t="shared" si="10"/>
        <v>5266.9642857142853</v>
      </c>
      <c r="J35" s="23">
        <f t="shared" si="10"/>
        <v>134975</v>
      </c>
      <c r="K35" s="23">
        <f t="shared" si="10"/>
        <v>294950</v>
      </c>
    </row>
    <row r="36" spans="1:11" x14ac:dyDescent="0.25">
      <c r="A36" s="49">
        <v>2</v>
      </c>
      <c r="B36" s="50">
        <f t="shared" ca="1" si="8"/>
        <v>44001</v>
      </c>
      <c r="C36" s="10"/>
      <c r="D36" s="19">
        <f>D35</f>
        <v>28120.535714285714</v>
      </c>
      <c r="E36" s="23">
        <f>E29</f>
        <v>25710.267857142859</v>
      </c>
      <c r="F36" s="23">
        <f>F29</f>
        <v>22853.571428571428</v>
      </c>
      <c r="G36" s="23">
        <f>G29</f>
        <v>14283.482142857143</v>
      </c>
      <c r="H36" s="24">
        <f t="shared" ref="H36:K51" si="11">H35</f>
        <v>3838.6160714285716</v>
      </c>
      <c r="I36" s="23">
        <f t="shared" si="11"/>
        <v>5266.9642857142853</v>
      </c>
      <c r="J36" s="23">
        <f>J29</f>
        <v>2908.6363636363635</v>
      </c>
      <c r="K36" s="23">
        <f>K29</f>
        <v>2908.6363636363635</v>
      </c>
    </row>
    <row r="37" spans="1:11" x14ac:dyDescent="0.25">
      <c r="A37" s="49">
        <v>3</v>
      </c>
      <c r="B37" s="50">
        <f t="shared" ca="1" si="8"/>
        <v>44031</v>
      </c>
      <c r="C37" s="26"/>
      <c r="D37" s="51">
        <f>D36</f>
        <v>28120.535714285714</v>
      </c>
      <c r="E37" s="23">
        <f t="shared" ref="E37:G39" si="12">E36</f>
        <v>25710.267857142859</v>
      </c>
      <c r="F37" s="23">
        <f t="shared" si="12"/>
        <v>22853.571428571428</v>
      </c>
      <c r="G37" s="23">
        <f t="shared" si="12"/>
        <v>14283.482142857143</v>
      </c>
      <c r="H37" s="24">
        <f t="shared" si="11"/>
        <v>3838.6160714285716</v>
      </c>
      <c r="I37" s="23">
        <f t="shared" si="11"/>
        <v>5266.9642857142853</v>
      </c>
      <c r="J37" s="23">
        <f t="shared" si="11"/>
        <v>2908.6363636363635</v>
      </c>
      <c r="K37" s="23">
        <f t="shared" si="11"/>
        <v>2908.6363636363635</v>
      </c>
    </row>
    <row r="38" spans="1:11" x14ac:dyDescent="0.25">
      <c r="A38" s="49">
        <v>4</v>
      </c>
      <c r="B38" s="50">
        <f t="shared" ca="1" si="8"/>
        <v>44062</v>
      </c>
      <c r="C38" s="52"/>
      <c r="D38" s="19">
        <f>D37</f>
        <v>28120.535714285714</v>
      </c>
      <c r="E38" s="23">
        <f t="shared" si="12"/>
        <v>25710.267857142859</v>
      </c>
      <c r="F38" s="23">
        <f t="shared" si="12"/>
        <v>22853.571428571428</v>
      </c>
      <c r="G38" s="23">
        <f t="shared" si="12"/>
        <v>14283.482142857143</v>
      </c>
      <c r="H38" s="24">
        <f t="shared" si="11"/>
        <v>3838.6160714285716</v>
      </c>
      <c r="I38" s="23">
        <f t="shared" si="11"/>
        <v>5266.9642857142853</v>
      </c>
      <c r="J38" s="23">
        <f t="shared" si="11"/>
        <v>2908.6363636363635</v>
      </c>
      <c r="K38" s="23">
        <f t="shared" si="11"/>
        <v>2908.6363636363635</v>
      </c>
    </row>
    <row r="39" spans="1:11" x14ac:dyDescent="0.25">
      <c r="A39" s="49">
        <v>5</v>
      </c>
      <c r="B39" s="50">
        <f t="shared" ca="1" si="8"/>
        <v>44093</v>
      </c>
      <c r="C39" s="52"/>
      <c r="D39" s="19">
        <f>D38</f>
        <v>28120.535714285714</v>
      </c>
      <c r="E39" s="23">
        <f t="shared" si="12"/>
        <v>25710.267857142859</v>
      </c>
      <c r="F39" s="23">
        <f t="shared" si="12"/>
        <v>22853.571428571428</v>
      </c>
      <c r="G39" s="23">
        <f t="shared" si="12"/>
        <v>14283.482142857143</v>
      </c>
      <c r="H39" s="24">
        <f t="shared" si="11"/>
        <v>3838.6160714285716</v>
      </c>
      <c r="I39" s="23">
        <f t="shared" si="11"/>
        <v>5266.9642857142853</v>
      </c>
      <c r="J39" s="23">
        <f t="shared" si="11"/>
        <v>2908.6363636363635</v>
      </c>
      <c r="K39" s="23">
        <f t="shared" si="11"/>
        <v>2908.6363636363635</v>
      </c>
    </row>
    <row r="40" spans="1:11" x14ac:dyDescent="0.25">
      <c r="A40" s="49">
        <v>6</v>
      </c>
      <c r="B40" s="50">
        <f t="shared" ca="1" si="8"/>
        <v>44123</v>
      </c>
      <c r="C40" s="52"/>
      <c r="D40" s="19">
        <f t="shared" ref="D40:K55" si="13">D39</f>
        <v>28120.535714285714</v>
      </c>
      <c r="E40" s="23">
        <f t="shared" si="13"/>
        <v>25710.267857142859</v>
      </c>
      <c r="F40" s="23">
        <f t="shared" si="13"/>
        <v>22853.571428571428</v>
      </c>
      <c r="G40" s="23">
        <f t="shared" si="13"/>
        <v>14283.482142857143</v>
      </c>
      <c r="H40" s="24">
        <f t="shared" si="11"/>
        <v>3838.6160714285716</v>
      </c>
      <c r="I40" s="23">
        <f t="shared" si="11"/>
        <v>5266.9642857142853</v>
      </c>
      <c r="J40" s="23">
        <f t="shared" si="11"/>
        <v>2908.6363636363635</v>
      </c>
      <c r="K40" s="23">
        <f t="shared" si="11"/>
        <v>2908.6363636363635</v>
      </c>
    </row>
    <row r="41" spans="1:11" x14ac:dyDescent="0.25">
      <c r="A41" s="49">
        <v>7</v>
      </c>
      <c r="B41" s="50">
        <f t="shared" ca="1" si="8"/>
        <v>44154</v>
      </c>
      <c r="C41" s="52"/>
      <c r="D41" s="19">
        <f t="shared" si="13"/>
        <v>28120.535714285714</v>
      </c>
      <c r="E41" s="23">
        <f t="shared" si="13"/>
        <v>25710.267857142859</v>
      </c>
      <c r="F41" s="23">
        <f t="shared" si="13"/>
        <v>22853.571428571428</v>
      </c>
      <c r="G41" s="23">
        <f t="shared" si="13"/>
        <v>14283.482142857143</v>
      </c>
      <c r="H41" s="24">
        <f t="shared" si="11"/>
        <v>3838.6160714285716</v>
      </c>
      <c r="I41" s="23">
        <f t="shared" si="11"/>
        <v>5266.9642857142853</v>
      </c>
      <c r="J41" s="23">
        <f t="shared" si="11"/>
        <v>2908.6363636363635</v>
      </c>
      <c r="K41" s="23">
        <f t="shared" si="11"/>
        <v>2908.6363636363635</v>
      </c>
    </row>
    <row r="42" spans="1:11" x14ac:dyDescent="0.25">
      <c r="A42" s="49">
        <v>8</v>
      </c>
      <c r="B42" s="50">
        <f t="shared" ca="1" si="8"/>
        <v>44184</v>
      </c>
      <c r="C42" s="52"/>
      <c r="D42" s="19">
        <f t="shared" si="13"/>
        <v>28120.535714285714</v>
      </c>
      <c r="E42" s="23">
        <f t="shared" si="13"/>
        <v>25710.267857142859</v>
      </c>
      <c r="F42" s="23">
        <f t="shared" si="13"/>
        <v>22853.571428571428</v>
      </c>
      <c r="G42" s="23">
        <f t="shared" si="13"/>
        <v>14283.482142857143</v>
      </c>
      <c r="H42" s="24">
        <f t="shared" si="11"/>
        <v>3838.6160714285716</v>
      </c>
      <c r="I42" s="23">
        <f t="shared" si="11"/>
        <v>5266.9642857142853</v>
      </c>
      <c r="J42" s="23">
        <f t="shared" si="11"/>
        <v>2908.6363636363635</v>
      </c>
      <c r="K42" s="23">
        <f t="shared" si="11"/>
        <v>2908.6363636363635</v>
      </c>
    </row>
    <row r="43" spans="1:11" x14ac:dyDescent="0.25">
      <c r="A43" s="49">
        <v>9</v>
      </c>
      <c r="B43" s="50">
        <f t="shared" ca="1" si="8"/>
        <v>44215</v>
      </c>
      <c r="C43" s="52"/>
      <c r="D43" s="19">
        <f t="shared" si="13"/>
        <v>28120.535714285714</v>
      </c>
      <c r="E43" s="23">
        <f t="shared" si="13"/>
        <v>25710.267857142859</v>
      </c>
      <c r="F43" s="23">
        <f t="shared" si="13"/>
        <v>22853.571428571428</v>
      </c>
      <c r="G43" s="23">
        <f t="shared" si="13"/>
        <v>14283.482142857143</v>
      </c>
      <c r="H43" s="24">
        <f t="shared" si="11"/>
        <v>3838.6160714285716</v>
      </c>
      <c r="I43" s="23">
        <f t="shared" si="11"/>
        <v>5266.9642857142853</v>
      </c>
      <c r="J43" s="23">
        <f t="shared" si="11"/>
        <v>2908.6363636363635</v>
      </c>
      <c r="K43" s="23">
        <f t="shared" si="11"/>
        <v>2908.6363636363635</v>
      </c>
    </row>
    <row r="44" spans="1:11" x14ac:dyDescent="0.25">
      <c r="A44" s="49">
        <v>10</v>
      </c>
      <c r="B44" s="50">
        <f t="shared" ca="1" si="8"/>
        <v>44246</v>
      </c>
      <c r="C44" s="52"/>
      <c r="D44" s="19">
        <f t="shared" si="13"/>
        <v>28120.535714285714</v>
      </c>
      <c r="E44" s="23">
        <f t="shared" si="13"/>
        <v>25710.267857142859</v>
      </c>
      <c r="F44" s="23">
        <f t="shared" si="13"/>
        <v>22853.571428571428</v>
      </c>
      <c r="G44" s="23">
        <f t="shared" si="13"/>
        <v>14283.482142857143</v>
      </c>
      <c r="H44" s="24">
        <f t="shared" si="11"/>
        <v>3838.6160714285716</v>
      </c>
      <c r="I44" s="23">
        <f t="shared" si="11"/>
        <v>5266.9642857142853</v>
      </c>
      <c r="J44" s="23">
        <f t="shared" si="11"/>
        <v>2908.6363636363635</v>
      </c>
      <c r="K44" s="23">
        <f t="shared" si="11"/>
        <v>2908.6363636363635</v>
      </c>
    </row>
    <row r="45" spans="1:11" x14ac:dyDescent="0.25">
      <c r="A45" s="49">
        <v>11</v>
      </c>
      <c r="B45" s="50">
        <f t="shared" ca="1" si="8"/>
        <v>44274</v>
      </c>
      <c r="C45" s="52"/>
      <c r="D45" s="19">
        <f t="shared" si="13"/>
        <v>28120.535714285714</v>
      </c>
      <c r="E45" s="23">
        <f t="shared" si="13"/>
        <v>25710.267857142859</v>
      </c>
      <c r="F45" s="23">
        <f t="shared" si="13"/>
        <v>22853.571428571428</v>
      </c>
      <c r="G45" s="23">
        <f t="shared" si="13"/>
        <v>14283.482142857143</v>
      </c>
      <c r="H45" s="24">
        <f t="shared" si="11"/>
        <v>3838.6160714285716</v>
      </c>
      <c r="I45" s="23">
        <f t="shared" si="11"/>
        <v>5266.9642857142853</v>
      </c>
      <c r="J45" s="23">
        <f t="shared" si="11"/>
        <v>2908.6363636363635</v>
      </c>
      <c r="K45" s="23">
        <f t="shared" si="11"/>
        <v>2908.6363636363635</v>
      </c>
    </row>
    <row r="46" spans="1:11" x14ac:dyDescent="0.25">
      <c r="A46" s="49">
        <v>12</v>
      </c>
      <c r="B46" s="50">
        <f t="shared" ca="1" si="8"/>
        <v>44305</v>
      </c>
      <c r="C46" s="52"/>
      <c r="D46" s="19">
        <f t="shared" si="13"/>
        <v>28120.535714285714</v>
      </c>
      <c r="E46" s="23">
        <f t="shared" si="13"/>
        <v>25710.267857142859</v>
      </c>
      <c r="F46" s="23">
        <f t="shared" si="13"/>
        <v>22853.571428571428</v>
      </c>
      <c r="G46" s="23">
        <f t="shared" si="13"/>
        <v>14283.482142857143</v>
      </c>
      <c r="H46" s="24">
        <f t="shared" si="11"/>
        <v>3838.6160714285716</v>
      </c>
      <c r="I46" s="23">
        <f t="shared" si="11"/>
        <v>5266.9642857142853</v>
      </c>
      <c r="J46" s="23">
        <f t="shared" si="11"/>
        <v>2908.6363636363635</v>
      </c>
      <c r="K46" s="23">
        <f t="shared" si="11"/>
        <v>2908.6363636363635</v>
      </c>
    </row>
    <row r="47" spans="1:11" x14ac:dyDescent="0.25">
      <c r="A47" s="49">
        <v>13</v>
      </c>
      <c r="B47" s="50">
        <f t="shared" ca="1" si="8"/>
        <v>44335</v>
      </c>
      <c r="C47" s="52"/>
      <c r="D47" s="19">
        <f t="shared" si="13"/>
        <v>28120.535714285714</v>
      </c>
      <c r="E47" s="23">
        <f t="shared" si="13"/>
        <v>25710.267857142859</v>
      </c>
      <c r="F47" s="23">
        <f t="shared" si="13"/>
        <v>22853.571428571428</v>
      </c>
      <c r="G47" s="23">
        <f t="shared" si="13"/>
        <v>14283.482142857143</v>
      </c>
      <c r="H47" s="24">
        <f t="shared" si="11"/>
        <v>3838.6160714285716</v>
      </c>
      <c r="I47" s="23">
        <f t="shared" si="11"/>
        <v>5266.9642857142853</v>
      </c>
      <c r="J47" s="23">
        <f t="shared" si="11"/>
        <v>2908.6363636363635</v>
      </c>
      <c r="K47" s="23">
        <f t="shared" si="11"/>
        <v>2908.6363636363635</v>
      </c>
    </row>
    <row r="48" spans="1:11" x14ac:dyDescent="0.25">
      <c r="A48" s="49">
        <v>14</v>
      </c>
      <c r="B48" s="50">
        <f t="shared" ca="1" si="8"/>
        <v>44366</v>
      </c>
      <c r="C48" s="52"/>
      <c r="D48" s="19">
        <f t="shared" si="13"/>
        <v>28120.535714285714</v>
      </c>
      <c r="E48" s="23">
        <f t="shared" si="13"/>
        <v>25710.267857142859</v>
      </c>
      <c r="F48" s="23">
        <f t="shared" si="13"/>
        <v>22853.571428571428</v>
      </c>
      <c r="G48" s="23">
        <f t="shared" si="13"/>
        <v>14283.482142857143</v>
      </c>
      <c r="H48" s="24">
        <f t="shared" si="11"/>
        <v>3838.6160714285716</v>
      </c>
      <c r="I48" s="23">
        <f t="shared" si="11"/>
        <v>5266.9642857142853</v>
      </c>
      <c r="J48" s="23">
        <f t="shared" si="11"/>
        <v>2908.6363636363635</v>
      </c>
      <c r="K48" s="23">
        <f t="shared" si="11"/>
        <v>2908.6363636363635</v>
      </c>
    </row>
    <row r="49" spans="1:11" x14ac:dyDescent="0.25">
      <c r="A49" s="49">
        <v>15</v>
      </c>
      <c r="B49" s="50">
        <f t="shared" ca="1" si="8"/>
        <v>44396</v>
      </c>
      <c r="C49" s="52"/>
      <c r="D49" s="19">
        <f t="shared" si="13"/>
        <v>28120.535714285714</v>
      </c>
      <c r="E49" s="23">
        <f t="shared" si="13"/>
        <v>25710.267857142859</v>
      </c>
      <c r="F49" s="23">
        <f t="shared" si="13"/>
        <v>22853.571428571428</v>
      </c>
      <c r="G49" s="23">
        <f t="shared" si="13"/>
        <v>14283.482142857143</v>
      </c>
      <c r="H49" s="24">
        <f t="shared" si="11"/>
        <v>3838.6160714285716</v>
      </c>
      <c r="I49" s="23">
        <f t="shared" si="11"/>
        <v>5266.9642857142853</v>
      </c>
      <c r="J49" s="23">
        <f t="shared" si="11"/>
        <v>2908.6363636363635</v>
      </c>
      <c r="K49" s="23">
        <f t="shared" si="11"/>
        <v>2908.6363636363635</v>
      </c>
    </row>
    <row r="50" spans="1:11" x14ac:dyDescent="0.25">
      <c r="A50" s="49">
        <v>16</v>
      </c>
      <c r="B50" s="50">
        <f t="shared" ca="1" si="8"/>
        <v>44427</v>
      </c>
      <c r="C50" s="52"/>
      <c r="D50" s="19">
        <f t="shared" si="13"/>
        <v>28120.535714285714</v>
      </c>
      <c r="E50" s="23">
        <f t="shared" si="13"/>
        <v>25710.267857142859</v>
      </c>
      <c r="F50" s="23">
        <f t="shared" si="13"/>
        <v>22853.571428571428</v>
      </c>
      <c r="G50" s="23">
        <f t="shared" si="13"/>
        <v>14283.482142857143</v>
      </c>
      <c r="H50" s="24">
        <f t="shared" si="11"/>
        <v>3838.6160714285716</v>
      </c>
      <c r="I50" s="23">
        <f t="shared" si="11"/>
        <v>5266.9642857142853</v>
      </c>
      <c r="J50" s="23">
        <f t="shared" si="11"/>
        <v>2908.6363636363635</v>
      </c>
      <c r="K50" s="23">
        <f t="shared" si="11"/>
        <v>2908.6363636363635</v>
      </c>
    </row>
    <row r="51" spans="1:11" x14ac:dyDescent="0.25">
      <c r="A51" s="49">
        <v>17</v>
      </c>
      <c r="B51" s="50">
        <f t="shared" ca="1" si="8"/>
        <v>44458</v>
      </c>
      <c r="C51" s="52"/>
      <c r="D51" s="19">
        <f>D49</f>
        <v>28120.535714285714</v>
      </c>
      <c r="E51" s="23">
        <f t="shared" si="13"/>
        <v>25710.267857142859</v>
      </c>
      <c r="F51" s="23">
        <f t="shared" si="13"/>
        <v>22853.571428571428</v>
      </c>
      <c r="G51" s="23">
        <f t="shared" si="13"/>
        <v>14283.482142857143</v>
      </c>
      <c r="H51" s="24">
        <f t="shared" si="11"/>
        <v>3838.6160714285716</v>
      </c>
      <c r="I51" s="23">
        <f t="shared" si="11"/>
        <v>5266.9642857142853</v>
      </c>
      <c r="J51" s="23">
        <f t="shared" si="11"/>
        <v>2908.6363636363635</v>
      </c>
      <c r="K51" s="23">
        <f t="shared" si="11"/>
        <v>2908.6363636363635</v>
      </c>
    </row>
    <row r="52" spans="1:11" x14ac:dyDescent="0.25">
      <c r="A52" s="49">
        <v>18</v>
      </c>
      <c r="B52" s="50">
        <f t="shared" ca="1" si="8"/>
        <v>44488</v>
      </c>
      <c r="C52" s="52"/>
      <c r="D52" s="19">
        <f>D50</f>
        <v>28120.535714285714</v>
      </c>
      <c r="E52" s="23">
        <f t="shared" si="13"/>
        <v>25710.267857142859</v>
      </c>
      <c r="F52" s="23">
        <f t="shared" si="13"/>
        <v>22853.571428571428</v>
      </c>
      <c r="G52" s="23">
        <f t="shared" si="13"/>
        <v>14283.482142857143</v>
      </c>
      <c r="H52" s="24">
        <f t="shared" si="13"/>
        <v>3838.6160714285716</v>
      </c>
      <c r="I52" s="23">
        <f t="shared" si="13"/>
        <v>5266.9642857142853</v>
      </c>
      <c r="J52" s="23">
        <f t="shared" si="13"/>
        <v>2908.6363636363635</v>
      </c>
      <c r="K52" s="23">
        <f t="shared" si="13"/>
        <v>2908.6363636363635</v>
      </c>
    </row>
    <row r="53" spans="1:11" x14ac:dyDescent="0.25">
      <c r="A53" s="49">
        <v>19</v>
      </c>
      <c r="B53" s="50">
        <f t="shared" ca="1" si="8"/>
        <v>44519</v>
      </c>
      <c r="C53" s="52"/>
      <c r="D53" s="19">
        <f>D51</f>
        <v>28120.535714285714</v>
      </c>
      <c r="E53" s="23">
        <f t="shared" si="13"/>
        <v>25710.267857142859</v>
      </c>
      <c r="F53" s="23">
        <f t="shared" si="13"/>
        <v>22853.571428571428</v>
      </c>
      <c r="G53" s="23">
        <f t="shared" si="13"/>
        <v>14283.482142857143</v>
      </c>
      <c r="H53" s="24">
        <f t="shared" si="13"/>
        <v>3838.6160714285716</v>
      </c>
      <c r="I53" s="23">
        <f t="shared" si="13"/>
        <v>5266.9642857142853</v>
      </c>
      <c r="J53" s="23">
        <f t="shared" si="13"/>
        <v>2908.6363636363635</v>
      </c>
      <c r="K53" s="23">
        <f t="shared" si="13"/>
        <v>2908.6363636363635</v>
      </c>
    </row>
    <row r="54" spans="1:11" x14ac:dyDescent="0.25">
      <c r="A54" s="49">
        <v>20</v>
      </c>
      <c r="B54" s="50">
        <f t="shared" ca="1" si="8"/>
        <v>44549</v>
      </c>
      <c r="C54" s="52"/>
      <c r="D54" s="19">
        <f t="shared" ref="D54:K69" si="14">D53</f>
        <v>28120.535714285714</v>
      </c>
      <c r="E54" s="23">
        <f t="shared" si="13"/>
        <v>25710.267857142859</v>
      </c>
      <c r="F54" s="23">
        <f t="shared" si="13"/>
        <v>22853.571428571428</v>
      </c>
      <c r="G54" s="23">
        <f t="shared" si="13"/>
        <v>14283.482142857143</v>
      </c>
      <c r="H54" s="24">
        <f t="shared" si="13"/>
        <v>3838.6160714285716</v>
      </c>
      <c r="I54" s="23">
        <f t="shared" si="13"/>
        <v>5266.9642857142853</v>
      </c>
      <c r="J54" s="23">
        <f t="shared" si="13"/>
        <v>2908.6363636363635</v>
      </c>
      <c r="K54" s="23">
        <f t="shared" si="13"/>
        <v>2908.6363636363635</v>
      </c>
    </row>
    <row r="55" spans="1:11" x14ac:dyDescent="0.25">
      <c r="A55" s="49">
        <v>21</v>
      </c>
      <c r="B55" s="50">
        <f t="shared" ca="1" si="8"/>
        <v>44580</v>
      </c>
      <c r="C55" s="52"/>
      <c r="D55" s="19">
        <f t="shared" si="14"/>
        <v>28120.535714285714</v>
      </c>
      <c r="E55" s="23">
        <f t="shared" si="13"/>
        <v>25710.267857142859</v>
      </c>
      <c r="F55" s="23">
        <f t="shared" si="13"/>
        <v>22853.571428571428</v>
      </c>
      <c r="G55" s="23">
        <f t="shared" si="13"/>
        <v>14283.482142857143</v>
      </c>
      <c r="H55" s="24">
        <f t="shared" si="13"/>
        <v>3838.6160714285716</v>
      </c>
      <c r="I55" s="23">
        <f t="shared" si="13"/>
        <v>5266.9642857142853</v>
      </c>
      <c r="J55" s="23">
        <f t="shared" si="13"/>
        <v>2908.6363636363635</v>
      </c>
      <c r="K55" s="23">
        <f t="shared" si="13"/>
        <v>2908.6363636363635</v>
      </c>
    </row>
    <row r="56" spans="1:11" x14ac:dyDescent="0.25">
      <c r="A56" s="49">
        <v>22</v>
      </c>
      <c r="B56" s="50">
        <f t="shared" ca="1" si="8"/>
        <v>44611</v>
      </c>
      <c r="C56" s="52"/>
      <c r="D56" s="19">
        <f t="shared" si="14"/>
        <v>28120.535714285714</v>
      </c>
      <c r="E56" s="23">
        <f t="shared" si="14"/>
        <v>25710.267857142859</v>
      </c>
      <c r="F56" s="23">
        <f t="shared" si="14"/>
        <v>22853.571428571428</v>
      </c>
      <c r="G56" s="23">
        <f t="shared" si="14"/>
        <v>14283.482142857143</v>
      </c>
      <c r="H56" s="24">
        <f t="shared" si="14"/>
        <v>3838.6160714285716</v>
      </c>
      <c r="I56" s="23">
        <f t="shared" si="14"/>
        <v>5266.9642857142853</v>
      </c>
      <c r="J56" s="23">
        <f t="shared" si="14"/>
        <v>2908.6363636363635</v>
      </c>
      <c r="K56" s="23">
        <f t="shared" si="14"/>
        <v>2908.6363636363635</v>
      </c>
    </row>
    <row r="57" spans="1:11" x14ac:dyDescent="0.25">
      <c r="A57" s="49">
        <v>23</v>
      </c>
      <c r="B57" s="50">
        <f t="shared" ca="1" si="8"/>
        <v>44639</v>
      </c>
      <c r="C57" s="52"/>
      <c r="D57" s="19">
        <f t="shared" si="14"/>
        <v>28120.535714285714</v>
      </c>
      <c r="E57" s="23">
        <f t="shared" si="14"/>
        <v>25710.267857142859</v>
      </c>
      <c r="F57" s="23">
        <f t="shared" si="14"/>
        <v>22853.571428571428</v>
      </c>
      <c r="G57" s="23">
        <f t="shared" si="14"/>
        <v>14283.482142857143</v>
      </c>
      <c r="H57" s="24">
        <f t="shared" si="14"/>
        <v>3838.6160714285716</v>
      </c>
      <c r="I57" s="23">
        <f t="shared" si="14"/>
        <v>5266.9642857142853</v>
      </c>
      <c r="J57" s="23">
        <f t="shared" si="14"/>
        <v>2908.6363636363635</v>
      </c>
      <c r="K57" s="23">
        <f t="shared" si="14"/>
        <v>2908.6363636363635</v>
      </c>
    </row>
    <row r="58" spans="1:11" x14ac:dyDescent="0.25">
      <c r="A58" s="49">
        <v>24</v>
      </c>
      <c r="B58" s="50">
        <f t="shared" ca="1" si="8"/>
        <v>44670</v>
      </c>
      <c r="C58" s="52"/>
      <c r="D58" s="19">
        <f t="shared" si="14"/>
        <v>28120.535714285714</v>
      </c>
      <c r="E58" s="23">
        <f t="shared" si="14"/>
        <v>25710.267857142859</v>
      </c>
      <c r="F58" s="23">
        <f t="shared" si="14"/>
        <v>22853.571428571428</v>
      </c>
      <c r="G58" s="23">
        <f t="shared" si="14"/>
        <v>14283.482142857143</v>
      </c>
      <c r="H58" s="24">
        <f t="shared" si="14"/>
        <v>3838.6160714285716</v>
      </c>
      <c r="I58" s="23">
        <f t="shared" si="14"/>
        <v>5266.9642857142853</v>
      </c>
      <c r="J58" s="23">
        <f t="shared" si="14"/>
        <v>2908.6363636363635</v>
      </c>
      <c r="K58" s="23">
        <f t="shared" si="14"/>
        <v>2908.6363636363635</v>
      </c>
    </row>
    <row r="59" spans="1:11" x14ac:dyDescent="0.25">
      <c r="A59" s="49">
        <v>25</v>
      </c>
      <c r="B59" s="50">
        <f t="shared" ca="1" si="8"/>
        <v>44700</v>
      </c>
      <c r="C59" s="52"/>
      <c r="D59" s="19">
        <f t="shared" si="14"/>
        <v>28120.535714285714</v>
      </c>
      <c r="E59" s="23">
        <f t="shared" si="14"/>
        <v>25710.267857142859</v>
      </c>
      <c r="F59" s="23">
        <f t="shared" si="14"/>
        <v>22853.571428571428</v>
      </c>
      <c r="G59" s="23">
        <f t="shared" si="14"/>
        <v>14283.482142857143</v>
      </c>
      <c r="H59" s="24">
        <f t="shared" si="14"/>
        <v>3838.6160714285716</v>
      </c>
      <c r="I59" s="23">
        <f t="shared" si="14"/>
        <v>5266.9642857142853</v>
      </c>
      <c r="J59" s="23">
        <f t="shared" si="14"/>
        <v>2908.6363636363635</v>
      </c>
      <c r="K59" s="23">
        <f t="shared" si="14"/>
        <v>2908.6363636363635</v>
      </c>
    </row>
    <row r="60" spans="1:11" x14ac:dyDescent="0.25">
      <c r="A60" s="49">
        <v>26</v>
      </c>
      <c r="B60" s="50">
        <f t="shared" ca="1" si="8"/>
        <v>44731</v>
      </c>
      <c r="C60" s="52"/>
      <c r="D60" s="19">
        <f t="shared" si="14"/>
        <v>28120.535714285714</v>
      </c>
      <c r="E60" s="23">
        <f t="shared" si="14"/>
        <v>25710.267857142859</v>
      </c>
      <c r="F60" s="23">
        <f t="shared" si="14"/>
        <v>22853.571428571428</v>
      </c>
      <c r="G60" s="23">
        <f t="shared" si="14"/>
        <v>14283.482142857143</v>
      </c>
      <c r="H60" s="24">
        <f t="shared" si="14"/>
        <v>3838.6160714285716</v>
      </c>
      <c r="I60" s="23">
        <f t="shared" si="14"/>
        <v>5266.9642857142853</v>
      </c>
      <c r="J60" s="23">
        <f t="shared" si="14"/>
        <v>2908.6363636363635</v>
      </c>
      <c r="K60" s="23">
        <f t="shared" si="14"/>
        <v>2908.6363636363635</v>
      </c>
    </row>
    <row r="61" spans="1:11" x14ac:dyDescent="0.25">
      <c r="A61" s="49">
        <v>27</v>
      </c>
      <c r="B61" s="50">
        <f t="shared" ca="1" si="8"/>
        <v>44761</v>
      </c>
      <c r="C61" s="52"/>
      <c r="D61" s="19">
        <f t="shared" si="14"/>
        <v>28120.535714285714</v>
      </c>
      <c r="E61" s="23">
        <f t="shared" si="14"/>
        <v>25710.267857142859</v>
      </c>
      <c r="F61" s="23">
        <f t="shared" si="14"/>
        <v>22853.571428571428</v>
      </c>
      <c r="G61" s="23">
        <f t="shared" si="14"/>
        <v>14283.482142857143</v>
      </c>
      <c r="H61" s="24">
        <f t="shared" si="14"/>
        <v>3838.6160714285716</v>
      </c>
      <c r="I61" s="23">
        <f t="shared" si="14"/>
        <v>5266.9642857142853</v>
      </c>
      <c r="J61" s="23">
        <f t="shared" si="14"/>
        <v>2908.6363636363635</v>
      </c>
      <c r="K61" s="23">
        <f t="shared" si="14"/>
        <v>2908.6363636363635</v>
      </c>
    </row>
    <row r="62" spans="1:11" x14ac:dyDescent="0.25">
      <c r="A62" s="49">
        <v>28</v>
      </c>
      <c r="B62" s="50">
        <f t="shared" ca="1" si="8"/>
        <v>44792</v>
      </c>
      <c r="C62" s="52"/>
      <c r="D62" s="19">
        <f t="shared" si="14"/>
        <v>28120.535714285714</v>
      </c>
      <c r="E62" s="23">
        <f t="shared" si="14"/>
        <v>25710.267857142859</v>
      </c>
      <c r="F62" s="23">
        <f t="shared" si="14"/>
        <v>22853.571428571428</v>
      </c>
      <c r="G62" s="23">
        <f t="shared" si="14"/>
        <v>14283.482142857143</v>
      </c>
      <c r="H62" s="24">
        <f t="shared" si="14"/>
        <v>3838.6160714285716</v>
      </c>
      <c r="I62" s="23">
        <f t="shared" si="14"/>
        <v>5266.9642857142853</v>
      </c>
      <c r="J62" s="23">
        <f t="shared" si="14"/>
        <v>2908.6363636363635</v>
      </c>
      <c r="K62" s="23">
        <f t="shared" si="14"/>
        <v>2908.6363636363635</v>
      </c>
    </row>
    <row r="63" spans="1:11" x14ac:dyDescent="0.25">
      <c r="A63" s="49">
        <v>29</v>
      </c>
      <c r="B63" s="50">
        <f t="shared" ca="1" si="8"/>
        <v>44823</v>
      </c>
      <c r="C63" s="52"/>
      <c r="D63" s="19">
        <f t="shared" si="14"/>
        <v>28120.535714285714</v>
      </c>
      <c r="E63" s="23">
        <f t="shared" si="14"/>
        <v>25710.267857142859</v>
      </c>
      <c r="F63" s="23">
        <f t="shared" si="14"/>
        <v>22853.571428571428</v>
      </c>
      <c r="G63" s="23">
        <f t="shared" si="14"/>
        <v>14283.482142857143</v>
      </c>
      <c r="H63" s="24">
        <f t="shared" si="14"/>
        <v>3838.6160714285716</v>
      </c>
      <c r="I63" s="23">
        <f t="shared" si="14"/>
        <v>5266.9642857142853</v>
      </c>
      <c r="J63" s="23">
        <f t="shared" si="14"/>
        <v>2908.6363636363635</v>
      </c>
      <c r="K63" s="23">
        <f t="shared" si="14"/>
        <v>2908.6363636363635</v>
      </c>
    </row>
    <row r="64" spans="1:11" x14ac:dyDescent="0.25">
      <c r="A64" s="49">
        <v>30</v>
      </c>
      <c r="B64" s="50">
        <f t="shared" ca="1" si="8"/>
        <v>44853</v>
      </c>
      <c r="C64" s="52"/>
      <c r="D64" s="19">
        <f t="shared" si="14"/>
        <v>28120.535714285714</v>
      </c>
      <c r="E64" s="23">
        <f t="shared" si="14"/>
        <v>25710.267857142859</v>
      </c>
      <c r="F64" s="23">
        <f t="shared" si="14"/>
        <v>22853.571428571428</v>
      </c>
      <c r="G64" s="23">
        <f t="shared" si="14"/>
        <v>14283.482142857143</v>
      </c>
      <c r="H64" s="24">
        <f t="shared" si="14"/>
        <v>3838.6160714285716</v>
      </c>
      <c r="I64" s="23">
        <f t="shared" si="14"/>
        <v>5266.9642857142853</v>
      </c>
      <c r="J64" s="23">
        <f t="shared" si="14"/>
        <v>2908.6363636363635</v>
      </c>
      <c r="K64" s="23">
        <f t="shared" si="14"/>
        <v>2908.6363636363635</v>
      </c>
    </row>
    <row r="65" spans="1:11" x14ac:dyDescent="0.25">
      <c r="A65" s="49">
        <v>31</v>
      </c>
      <c r="B65" s="50">
        <f t="shared" ca="1" si="8"/>
        <v>44884</v>
      </c>
      <c r="C65" s="52"/>
      <c r="D65" s="19">
        <f t="shared" si="14"/>
        <v>28120.535714285714</v>
      </c>
      <c r="E65" s="23">
        <f t="shared" si="14"/>
        <v>25710.267857142859</v>
      </c>
      <c r="F65" s="23">
        <f t="shared" si="14"/>
        <v>22853.571428571428</v>
      </c>
      <c r="G65" s="23">
        <f t="shared" si="14"/>
        <v>14283.482142857143</v>
      </c>
      <c r="H65" s="24">
        <f t="shared" si="14"/>
        <v>3838.6160714285716</v>
      </c>
      <c r="I65" s="23">
        <f t="shared" si="14"/>
        <v>5266.9642857142853</v>
      </c>
      <c r="J65" s="23">
        <f t="shared" si="14"/>
        <v>2908.6363636363635</v>
      </c>
      <c r="K65" s="23">
        <f t="shared" si="14"/>
        <v>2908.6363636363635</v>
      </c>
    </row>
    <row r="66" spans="1:11" x14ac:dyDescent="0.25">
      <c r="A66" s="49">
        <v>32</v>
      </c>
      <c r="B66" s="50">
        <f t="shared" ca="1" si="8"/>
        <v>44914</v>
      </c>
      <c r="C66" s="52"/>
      <c r="D66" s="19">
        <f t="shared" si="14"/>
        <v>28120.535714285714</v>
      </c>
      <c r="E66" s="23">
        <f t="shared" si="14"/>
        <v>25710.267857142859</v>
      </c>
      <c r="F66" s="23">
        <f t="shared" si="14"/>
        <v>22853.571428571428</v>
      </c>
      <c r="G66" s="23">
        <f t="shared" si="14"/>
        <v>14283.482142857143</v>
      </c>
      <c r="H66" s="24">
        <f t="shared" si="14"/>
        <v>3838.6160714285716</v>
      </c>
      <c r="I66" s="23">
        <f t="shared" si="14"/>
        <v>5266.9642857142853</v>
      </c>
      <c r="J66" s="23">
        <f t="shared" si="14"/>
        <v>2908.6363636363635</v>
      </c>
      <c r="K66" s="23">
        <f t="shared" si="14"/>
        <v>2908.6363636363635</v>
      </c>
    </row>
    <row r="67" spans="1:11" x14ac:dyDescent="0.25">
      <c r="A67" s="49">
        <v>33</v>
      </c>
      <c r="B67" s="50">
        <f t="shared" ca="1" si="8"/>
        <v>44945</v>
      </c>
      <c r="C67" s="52"/>
      <c r="D67" s="19">
        <f t="shared" si="14"/>
        <v>28120.535714285714</v>
      </c>
      <c r="E67" s="23">
        <f t="shared" si="14"/>
        <v>25710.267857142859</v>
      </c>
      <c r="F67" s="23">
        <f t="shared" si="14"/>
        <v>22853.571428571428</v>
      </c>
      <c r="G67" s="23">
        <f t="shared" si="14"/>
        <v>14283.482142857143</v>
      </c>
      <c r="H67" s="24">
        <f t="shared" si="14"/>
        <v>3838.6160714285716</v>
      </c>
      <c r="I67" s="23">
        <f t="shared" si="14"/>
        <v>5266.9642857142853</v>
      </c>
      <c r="J67" s="23">
        <f t="shared" si="14"/>
        <v>2908.6363636363635</v>
      </c>
      <c r="K67" s="23">
        <f t="shared" si="14"/>
        <v>2908.6363636363635</v>
      </c>
    </row>
    <row r="68" spans="1:11" x14ac:dyDescent="0.25">
      <c r="A68" s="49">
        <v>34</v>
      </c>
      <c r="B68" s="50">
        <f t="shared" ca="1" si="8"/>
        <v>44976</v>
      </c>
      <c r="C68" s="52"/>
      <c r="D68" s="19">
        <f t="shared" si="14"/>
        <v>28120.535714285714</v>
      </c>
      <c r="E68" s="23">
        <f t="shared" si="14"/>
        <v>25710.267857142859</v>
      </c>
      <c r="F68" s="23">
        <f t="shared" si="14"/>
        <v>22853.571428571428</v>
      </c>
      <c r="G68" s="23">
        <f t="shared" si="14"/>
        <v>14283.482142857143</v>
      </c>
      <c r="H68" s="24">
        <f>H67</f>
        <v>3838.6160714285716</v>
      </c>
      <c r="I68" s="23">
        <f>I67</f>
        <v>5266.9642857142853</v>
      </c>
      <c r="J68" s="23">
        <f>J67</f>
        <v>2908.6363636363635</v>
      </c>
      <c r="K68" s="23">
        <f>K67</f>
        <v>2908.6363636363635</v>
      </c>
    </row>
    <row r="69" spans="1:11" x14ac:dyDescent="0.25">
      <c r="A69" s="49">
        <v>35</v>
      </c>
      <c r="B69" s="50">
        <f t="shared" ca="1" si="8"/>
        <v>45004</v>
      </c>
      <c r="C69" s="53"/>
      <c r="D69" s="19">
        <f t="shared" si="14"/>
        <v>28120.535714285714</v>
      </c>
      <c r="E69" s="23">
        <f t="shared" si="14"/>
        <v>25710.267857142859</v>
      </c>
      <c r="F69" s="23">
        <f t="shared" si="14"/>
        <v>22853.571428571428</v>
      </c>
      <c r="G69" s="23">
        <f t="shared" si="14"/>
        <v>14283.482142857143</v>
      </c>
      <c r="H69" s="24">
        <f t="shared" si="14"/>
        <v>3838.6160714285716</v>
      </c>
      <c r="I69" s="23">
        <f t="shared" si="14"/>
        <v>5266.9642857142853</v>
      </c>
      <c r="J69" s="23">
        <f t="shared" si="14"/>
        <v>2908.6363636363635</v>
      </c>
      <c r="K69" s="23">
        <f t="shared" si="14"/>
        <v>2908.6363636363635</v>
      </c>
    </row>
    <row r="70" spans="1:11" x14ac:dyDescent="0.25">
      <c r="A70" s="49">
        <v>36</v>
      </c>
      <c r="B70" s="50">
        <f t="shared" ca="1" si="8"/>
        <v>45035</v>
      </c>
      <c r="C70" s="53"/>
      <c r="D70" s="19">
        <f t="shared" ref="D70:K85" si="15">D69</f>
        <v>28120.535714285714</v>
      </c>
      <c r="E70" s="23">
        <f t="shared" si="15"/>
        <v>25710.267857142859</v>
      </c>
      <c r="F70" s="23">
        <f t="shared" si="15"/>
        <v>22853.571428571428</v>
      </c>
      <c r="G70" s="23">
        <f t="shared" si="15"/>
        <v>14283.482142857143</v>
      </c>
      <c r="H70" s="23">
        <f t="shared" si="15"/>
        <v>3838.6160714285716</v>
      </c>
      <c r="I70" s="23">
        <f t="shared" si="15"/>
        <v>5266.9642857142853</v>
      </c>
      <c r="J70" s="23">
        <f t="shared" si="15"/>
        <v>2908.6363636363635</v>
      </c>
      <c r="K70" s="23">
        <f t="shared" si="15"/>
        <v>2908.6363636363635</v>
      </c>
    </row>
    <row r="71" spans="1:11" x14ac:dyDescent="0.25">
      <c r="A71" s="49">
        <v>37</v>
      </c>
      <c r="B71" s="50">
        <f t="shared" ca="1" si="8"/>
        <v>45065</v>
      </c>
      <c r="C71" s="53"/>
      <c r="D71" s="19">
        <f t="shared" si="15"/>
        <v>28120.535714285714</v>
      </c>
      <c r="E71" s="23">
        <f t="shared" si="15"/>
        <v>25710.267857142859</v>
      </c>
      <c r="F71" s="23">
        <f t="shared" si="15"/>
        <v>22853.571428571428</v>
      </c>
      <c r="G71" s="23">
        <f t="shared" si="15"/>
        <v>14283.482142857143</v>
      </c>
      <c r="H71" s="23">
        <f t="shared" si="15"/>
        <v>3838.6160714285716</v>
      </c>
      <c r="I71" s="23">
        <f t="shared" si="15"/>
        <v>5266.9642857142853</v>
      </c>
      <c r="J71" s="23">
        <f t="shared" si="15"/>
        <v>2908.6363636363635</v>
      </c>
      <c r="K71" s="23">
        <f t="shared" si="15"/>
        <v>2908.6363636363635</v>
      </c>
    </row>
    <row r="72" spans="1:11" x14ac:dyDescent="0.25">
      <c r="A72" s="49">
        <v>38</v>
      </c>
      <c r="B72" s="50">
        <f t="shared" ca="1" si="8"/>
        <v>45096</v>
      </c>
      <c r="C72" s="53"/>
      <c r="D72" s="19">
        <f t="shared" si="15"/>
        <v>28120.535714285714</v>
      </c>
      <c r="E72" s="23">
        <f t="shared" si="15"/>
        <v>25710.267857142859</v>
      </c>
      <c r="F72" s="23">
        <f t="shared" si="15"/>
        <v>22853.571428571428</v>
      </c>
      <c r="G72" s="23">
        <f t="shared" si="15"/>
        <v>14283.482142857143</v>
      </c>
      <c r="H72" s="23">
        <f t="shared" si="15"/>
        <v>3838.6160714285716</v>
      </c>
      <c r="I72" s="23">
        <f t="shared" si="15"/>
        <v>5266.9642857142853</v>
      </c>
      <c r="J72" s="23">
        <f t="shared" si="15"/>
        <v>2908.6363636363635</v>
      </c>
      <c r="K72" s="23">
        <f t="shared" si="15"/>
        <v>2908.6363636363635</v>
      </c>
    </row>
    <row r="73" spans="1:11" x14ac:dyDescent="0.25">
      <c r="A73" s="49">
        <v>39</v>
      </c>
      <c r="B73" s="50">
        <f t="shared" ca="1" si="8"/>
        <v>45126</v>
      </c>
      <c r="C73" s="53"/>
      <c r="D73" s="19">
        <f t="shared" si="15"/>
        <v>28120.535714285714</v>
      </c>
      <c r="E73" s="23">
        <f t="shared" si="15"/>
        <v>25710.267857142859</v>
      </c>
      <c r="F73" s="23">
        <f t="shared" si="15"/>
        <v>22853.571428571428</v>
      </c>
      <c r="G73" s="23">
        <f t="shared" si="15"/>
        <v>14283.482142857143</v>
      </c>
      <c r="H73" s="23">
        <f t="shared" si="15"/>
        <v>3838.6160714285716</v>
      </c>
      <c r="I73" s="23">
        <f t="shared" si="15"/>
        <v>5266.9642857142853</v>
      </c>
      <c r="J73" s="23">
        <f t="shared" si="15"/>
        <v>2908.6363636363635</v>
      </c>
      <c r="K73" s="23">
        <f t="shared" si="15"/>
        <v>2908.6363636363635</v>
      </c>
    </row>
    <row r="74" spans="1:11" x14ac:dyDescent="0.25">
      <c r="A74" s="49">
        <v>40</v>
      </c>
      <c r="B74" s="50">
        <f t="shared" ca="1" si="8"/>
        <v>45157</v>
      </c>
      <c r="C74" s="53"/>
      <c r="D74" s="19">
        <f t="shared" si="15"/>
        <v>28120.535714285714</v>
      </c>
      <c r="E74" s="23">
        <f t="shared" si="15"/>
        <v>25710.267857142859</v>
      </c>
      <c r="F74" s="23">
        <f t="shared" si="15"/>
        <v>22853.571428571428</v>
      </c>
      <c r="G74" s="23">
        <f t="shared" si="15"/>
        <v>14283.482142857143</v>
      </c>
      <c r="H74" s="23">
        <f t="shared" si="15"/>
        <v>3838.6160714285716</v>
      </c>
      <c r="I74" s="23">
        <f t="shared" si="15"/>
        <v>5266.9642857142853</v>
      </c>
      <c r="J74" s="23">
        <f t="shared" si="15"/>
        <v>2908.6363636363635</v>
      </c>
      <c r="K74" s="23">
        <f t="shared" si="15"/>
        <v>2908.6363636363635</v>
      </c>
    </row>
    <row r="75" spans="1:11" x14ac:dyDescent="0.25">
      <c r="A75" s="49">
        <v>41</v>
      </c>
      <c r="B75" s="50">
        <f t="shared" ca="1" si="8"/>
        <v>45188</v>
      </c>
      <c r="C75" s="53"/>
      <c r="D75" s="19">
        <f t="shared" si="15"/>
        <v>28120.535714285714</v>
      </c>
      <c r="E75" s="23">
        <f t="shared" si="15"/>
        <v>25710.267857142859</v>
      </c>
      <c r="F75" s="23">
        <f t="shared" si="15"/>
        <v>22853.571428571428</v>
      </c>
      <c r="G75" s="23">
        <f t="shared" si="15"/>
        <v>14283.482142857143</v>
      </c>
      <c r="H75" s="23">
        <f t="shared" si="15"/>
        <v>3838.6160714285716</v>
      </c>
      <c r="I75" s="23">
        <f t="shared" si="15"/>
        <v>5266.9642857142853</v>
      </c>
      <c r="J75" s="23">
        <f t="shared" si="15"/>
        <v>2908.6363636363635</v>
      </c>
      <c r="K75" s="23">
        <f t="shared" si="15"/>
        <v>2908.6363636363635</v>
      </c>
    </row>
    <row r="76" spans="1:11" x14ac:dyDescent="0.25">
      <c r="A76" s="49">
        <v>42</v>
      </c>
      <c r="B76" s="50">
        <f t="shared" ca="1" si="8"/>
        <v>45218</v>
      </c>
      <c r="C76" s="53"/>
      <c r="D76" s="19">
        <f t="shared" si="15"/>
        <v>28120.535714285714</v>
      </c>
      <c r="E76" s="23">
        <f t="shared" si="15"/>
        <v>25710.267857142859</v>
      </c>
      <c r="F76" s="23">
        <f t="shared" si="15"/>
        <v>22853.571428571428</v>
      </c>
      <c r="G76" s="23">
        <f t="shared" si="15"/>
        <v>14283.482142857143</v>
      </c>
      <c r="H76" s="23">
        <f t="shared" si="15"/>
        <v>3838.6160714285716</v>
      </c>
      <c r="I76" s="23">
        <f t="shared" si="15"/>
        <v>5266.9642857142853</v>
      </c>
      <c r="J76" s="23">
        <f t="shared" si="15"/>
        <v>2908.6363636363635</v>
      </c>
      <c r="K76" s="23">
        <f t="shared" si="15"/>
        <v>2908.6363636363635</v>
      </c>
    </row>
    <row r="77" spans="1:11" x14ac:dyDescent="0.25">
      <c r="A77" s="49">
        <v>43</v>
      </c>
      <c r="B77" s="50">
        <f t="shared" ca="1" si="8"/>
        <v>45249</v>
      </c>
      <c r="C77" s="53"/>
      <c r="D77" s="19">
        <f t="shared" si="15"/>
        <v>28120.535714285714</v>
      </c>
      <c r="E77" s="23">
        <f t="shared" si="15"/>
        <v>25710.267857142859</v>
      </c>
      <c r="F77" s="23">
        <f t="shared" si="15"/>
        <v>22853.571428571428</v>
      </c>
      <c r="G77" s="23">
        <f t="shared" si="15"/>
        <v>14283.482142857143</v>
      </c>
      <c r="H77" s="23">
        <f t="shared" si="15"/>
        <v>3838.6160714285716</v>
      </c>
      <c r="I77" s="23">
        <f t="shared" si="15"/>
        <v>5266.9642857142853</v>
      </c>
      <c r="J77" s="23">
        <f t="shared" si="15"/>
        <v>2908.6363636363635</v>
      </c>
      <c r="K77" s="23">
        <f t="shared" si="15"/>
        <v>2908.6363636363635</v>
      </c>
    </row>
    <row r="78" spans="1:11" x14ac:dyDescent="0.25">
      <c r="A78" s="49">
        <v>44</v>
      </c>
      <c r="B78" s="50">
        <f t="shared" ca="1" si="8"/>
        <v>45279</v>
      </c>
      <c r="C78" s="53"/>
      <c r="D78" s="19">
        <f t="shared" si="15"/>
        <v>28120.535714285714</v>
      </c>
      <c r="E78" s="23">
        <f t="shared" si="15"/>
        <v>25710.267857142859</v>
      </c>
      <c r="F78" s="23">
        <f t="shared" si="15"/>
        <v>22853.571428571428</v>
      </c>
      <c r="G78" s="23">
        <f t="shared" si="15"/>
        <v>14283.482142857143</v>
      </c>
      <c r="H78" s="23">
        <f t="shared" si="15"/>
        <v>3838.6160714285716</v>
      </c>
      <c r="I78" s="23">
        <f t="shared" si="15"/>
        <v>5266.9642857142853</v>
      </c>
      <c r="J78" s="23">
        <f t="shared" si="15"/>
        <v>2908.6363636363635</v>
      </c>
      <c r="K78" s="23">
        <f t="shared" si="15"/>
        <v>2908.6363636363635</v>
      </c>
    </row>
    <row r="79" spans="1:11" x14ac:dyDescent="0.25">
      <c r="A79" s="49">
        <v>45</v>
      </c>
      <c r="B79" s="50">
        <f t="shared" ca="1" si="8"/>
        <v>45310</v>
      </c>
      <c r="C79" s="53"/>
      <c r="D79" s="19">
        <f t="shared" si="15"/>
        <v>28120.535714285714</v>
      </c>
      <c r="E79" s="23">
        <f t="shared" si="15"/>
        <v>25710.267857142859</v>
      </c>
      <c r="F79" s="23">
        <f t="shared" si="15"/>
        <v>22853.571428571428</v>
      </c>
      <c r="G79" s="23">
        <f t="shared" si="15"/>
        <v>14283.482142857143</v>
      </c>
      <c r="H79" s="23">
        <f t="shared" si="15"/>
        <v>3838.6160714285716</v>
      </c>
      <c r="I79" s="23">
        <f t="shared" si="15"/>
        <v>5266.9642857142853</v>
      </c>
      <c r="J79" s="23">
        <f t="shared" si="15"/>
        <v>2908.6363636363635</v>
      </c>
      <c r="K79" s="23">
        <f t="shared" si="15"/>
        <v>2908.6363636363635</v>
      </c>
    </row>
    <row r="80" spans="1:11" x14ac:dyDescent="0.25">
      <c r="A80" s="49">
        <v>46</v>
      </c>
      <c r="B80" s="50">
        <f t="shared" ca="1" si="8"/>
        <v>45341</v>
      </c>
      <c r="C80" s="53"/>
      <c r="D80" s="19">
        <f t="shared" si="15"/>
        <v>28120.535714285714</v>
      </c>
      <c r="E80" s="23">
        <f t="shared" si="15"/>
        <v>25710.267857142859</v>
      </c>
      <c r="F80" s="23">
        <f t="shared" si="15"/>
        <v>22853.571428571428</v>
      </c>
      <c r="G80" s="23">
        <f t="shared" si="15"/>
        <v>14283.482142857143</v>
      </c>
      <c r="H80" s="23">
        <f t="shared" si="15"/>
        <v>3838.6160714285716</v>
      </c>
      <c r="I80" s="23">
        <f t="shared" si="15"/>
        <v>5266.9642857142853</v>
      </c>
      <c r="J80" s="23">
        <f t="shared" si="15"/>
        <v>2908.6363636363635</v>
      </c>
      <c r="K80" s="23">
        <f t="shared" si="15"/>
        <v>2908.6363636363635</v>
      </c>
    </row>
    <row r="81" spans="1:11" x14ac:dyDescent="0.25">
      <c r="A81" s="49">
        <v>47</v>
      </c>
      <c r="B81" s="50">
        <f t="shared" ca="1" si="8"/>
        <v>45370</v>
      </c>
      <c r="C81" s="53"/>
      <c r="D81" s="19">
        <f t="shared" si="15"/>
        <v>28120.535714285714</v>
      </c>
      <c r="E81" s="23">
        <f t="shared" si="15"/>
        <v>25710.267857142859</v>
      </c>
      <c r="F81" s="23">
        <f t="shared" si="15"/>
        <v>22853.571428571428</v>
      </c>
      <c r="G81" s="23">
        <f t="shared" si="15"/>
        <v>14283.482142857143</v>
      </c>
      <c r="H81" s="23">
        <f t="shared" si="15"/>
        <v>3838.6160714285716</v>
      </c>
      <c r="I81" s="23">
        <f t="shared" si="15"/>
        <v>5266.9642857142853</v>
      </c>
      <c r="J81" s="23">
        <f t="shared" si="15"/>
        <v>2908.6363636363635</v>
      </c>
      <c r="K81" s="23">
        <f t="shared" si="15"/>
        <v>2908.6363636363635</v>
      </c>
    </row>
    <row r="82" spans="1:11" x14ac:dyDescent="0.25">
      <c r="A82" s="49">
        <v>48</v>
      </c>
      <c r="B82" s="50">
        <f t="shared" ca="1" si="8"/>
        <v>45401</v>
      </c>
      <c r="C82" s="53"/>
      <c r="D82" s="19">
        <f t="shared" si="15"/>
        <v>28120.535714285714</v>
      </c>
      <c r="E82" s="23">
        <f t="shared" si="15"/>
        <v>25710.267857142859</v>
      </c>
      <c r="F82" s="23">
        <f t="shared" si="15"/>
        <v>22853.571428571428</v>
      </c>
      <c r="G82" s="23">
        <f t="shared" si="15"/>
        <v>14283.482142857143</v>
      </c>
      <c r="H82" s="23">
        <f t="shared" si="15"/>
        <v>3838.6160714285716</v>
      </c>
      <c r="I82" s="23">
        <f t="shared" si="15"/>
        <v>5266.9642857142853</v>
      </c>
      <c r="J82" s="23">
        <f t="shared" si="15"/>
        <v>2908.6363636363635</v>
      </c>
      <c r="K82" s="23">
        <f t="shared" si="15"/>
        <v>2908.6363636363635</v>
      </c>
    </row>
    <row r="83" spans="1:11" x14ac:dyDescent="0.25">
      <c r="A83" s="49">
        <v>49</v>
      </c>
      <c r="B83" s="50">
        <f t="shared" ca="1" si="8"/>
        <v>45431</v>
      </c>
      <c r="C83" s="53"/>
      <c r="D83" s="19">
        <f t="shared" si="15"/>
        <v>28120.535714285714</v>
      </c>
      <c r="E83" s="23">
        <f t="shared" si="15"/>
        <v>25710.267857142859</v>
      </c>
      <c r="F83" s="23">
        <f t="shared" si="15"/>
        <v>22853.571428571428</v>
      </c>
      <c r="G83" s="23">
        <f t="shared" si="15"/>
        <v>14283.482142857143</v>
      </c>
      <c r="H83" s="23">
        <f t="shared" si="15"/>
        <v>3838.6160714285716</v>
      </c>
      <c r="I83" s="23">
        <f t="shared" si="15"/>
        <v>5266.9642857142853</v>
      </c>
      <c r="J83" s="23">
        <f t="shared" si="15"/>
        <v>2908.6363636363635</v>
      </c>
      <c r="K83" s="23">
        <f t="shared" si="15"/>
        <v>2908.6363636363635</v>
      </c>
    </row>
    <row r="84" spans="1:11" x14ac:dyDescent="0.25">
      <c r="A84" s="49">
        <v>50</v>
      </c>
      <c r="B84" s="50">
        <f t="shared" ca="1" si="8"/>
        <v>45462</v>
      </c>
      <c r="C84" s="53"/>
      <c r="D84" s="19">
        <f t="shared" si="15"/>
        <v>28120.535714285714</v>
      </c>
      <c r="E84" s="23">
        <f t="shared" si="15"/>
        <v>25710.267857142859</v>
      </c>
      <c r="F84" s="23">
        <f t="shared" si="15"/>
        <v>22853.571428571428</v>
      </c>
      <c r="G84" s="23">
        <f t="shared" si="15"/>
        <v>14283.482142857143</v>
      </c>
      <c r="H84" s="23">
        <f t="shared" si="15"/>
        <v>3838.6160714285716</v>
      </c>
      <c r="I84" s="23">
        <f t="shared" si="15"/>
        <v>5266.9642857142853</v>
      </c>
      <c r="J84" s="23">
        <f t="shared" si="15"/>
        <v>2908.6363636363635</v>
      </c>
      <c r="K84" s="23">
        <f t="shared" si="15"/>
        <v>2908.6363636363635</v>
      </c>
    </row>
    <row r="85" spans="1:11" x14ac:dyDescent="0.25">
      <c r="A85" s="49">
        <v>51</v>
      </c>
      <c r="B85" s="50">
        <f t="shared" ca="1" si="8"/>
        <v>45492</v>
      </c>
      <c r="C85" s="53"/>
      <c r="D85" s="19">
        <f t="shared" si="15"/>
        <v>28120.535714285714</v>
      </c>
      <c r="E85" s="23">
        <f t="shared" si="15"/>
        <v>25710.267857142859</v>
      </c>
      <c r="F85" s="23">
        <f t="shared" si="15"/>
        <v>22853.571428571428</v>
      </c>
      <c r="G85" s="23">
        <f t="shared" si="15"/>
        <v>14283.482142857143</v>
      </c>
      <c r="H85" s="23">
        <f t="shared" si="15"/>
        <v>3838.6160714285716</v>
      </c>
      <c r="I85" s="23">
        <f t="shared" si="15"/>
        <v>5266.9642857142853</v>
      </c>
      <c r="J85" s="23">
        <f t="shared" si="15"/>
        <v>2908.6363636363635</v>
      </c>
      <c r="K85" s="23">
        <f t="shared" si="15"/>
        <v>2908.6363636363635</v>
      </c>
    </row>
    <row r="86" spans="1:11" x14ac:dyDescent="0.25">
      <c r="A86" s="49">
        <v>52</v>
      </c>
      <c r="B86" s="50">
        <f t="shared" ca="1" si="8"/>
        <v>45523</v>
      </c>
      <c r="C86" s="53"/>
      <c r="D86" s="19">
        <f t="shared" ref="D86:K90" si="16">D85</f>
        <v>28120.535714285714</v>
      </c>
      <c r="E86" s="23">
        <f t="shared" si="16"/>
        <v>25710.267857142859</v>
      </c>
      <c r="F86" s="23">
        <f t="shared" si="16"/>
        <v>22853.571428571428</v>
      </c>
      <c r="G86" s="23">
        <f t="shared" si="16"/>
        <v>14283.482142857143</v>
      </c>
      <c r="H86" s="23">
        <f t="shared" si="16"/>
        <v>3838.6160714285716</v>
      </c>
      <c r="I86" s="23">
        <f t="shared" si="16"/>
        <v>5266.9642857142853</v>
      </c>
      <c r="J86" s="23">
        <f t="shared" si="16"/>
        <v>2908.6363636363635</v>
      </c>
      <c r="K86" s="23">
        <f t="shared" si="16"/>
        <v>2908.6363636363635</v>
      </c>
    </row>
    <row r="87" spans="1:11" x14ac:dyDescent="0.25">
      <c r="A87" s="49">
        <v>53</v>
      </c>
      <c r="B87" s="50">
        <f t="shared" ca="1" si="8"/>
        <v>45554</v>
      </c>
      <c r="C87" s="53"/>
      <c r="D87" s="19">
        <f t="shared" si="16"/>
        <v>28120.535714285714</v>
      </c>
      <c r="E87" s="23">
        <f t="shared" si="16"/>
        <v>25710.267857142859</v>
      </c>
      <c r="F87" s="23">
        <f t="shared" si="16"/>
        <v>22853.571428571428</v>
      </c>
      <c r="G87" s="23">
        <f t="shared" si="16"/>
        <v>14283.482142857143</v>
      </c>
      <c r="H87" s="23">
        <f t="shared" si="16"/>
        <v>3838.6160714285716</v>
      </c>
      <c r="I87" s="23">
        <f t="shared" si="16"/>
        <v>5266.9642857142853</v>
      </c>
      <c r="J87" s="23">
        <f t="shared" ref="J87:K90" si="17">J85</f>
        <v>2908.6363636363635</v>
      </c>
      <c r="K87" s="23">
        <f t="shared" si="17"/>
        <v>2908.6363636363635</v>
      </c>
    </row>
    <row r="88" spans="1:11" x14ac:dyDescent="0.25">
      <c r="A88" s="49">
        <v>54</v>
      </c>
      <c r="B88" s="50">
        <f t="shared" ca="1" si="8"/>
        <v>45584</v>
      </c>
      <c r="C88" s="53"/>
      <c r="D88" s="19">
        <f t="shared" si="16"/>
        <v>28120.535714285714</v>
      </c>
      <c r="E88" s="23">
        <f t="shared" si="16"/>
        <v>25710.267857142859</v>
      </c>
      <c r="F88" s="23">
        <f t="shared" si="16"/>
        <v>22853.571428571428</v>
      </c>
      <c r="G88" s="23">
        <f t="shared" si="16"/>
        <v>14283.482142857143</v>
      </c>
      <c r="H88" s="23">
        <f t="shared" si="16"/>
        <v>3838.6160714285716</v>
      </c>
      <c r="I88" s="23">
        <f t="shared" si="16"/>
        <v>5266.9642857142853</v>
      </c>
      <c r="J88" s="23">
        <f t="shared" si="17"/>
        <v>2908.6363636363635</v>
      </c>
      <c r="K88" s="23">
        <f t="shared" si="17"/>
        <v>2908.6363636363635</v>
      </c>
    </row>
    <row r="89" spans="1:11" x14ac:dyDescent="0.25">
      <c r="A89" s="49">
        <v>55</v>
      </c>
      <c r="B89" s="50">
        <f t="shared" ca="1" si="8"/>
        <v>45615</v>
      </c>
      <c r="C89" s="53"/>
      <c r="D89" s="19">
        <f t="shared" si="16"/>
        <v>28120.535714285714</v>
      </c>
      <c r="E89" s="23">
        <f t="shared" si="16"/>
        <v>25710.267857142859</v>
      </c>
      <c r="F89" s="23">
        <f t="shared" si="16"/>
        <v>22853.571428571428</v>
      </c>
      <c r="G89" s="23">
        <f t="shared" si="16"/>
        <v>14283.482142857143</v>
      </c>
      <c r="H89" s="23">
        <f t="shared" si="16"/>
        <v>3838.6160714285716</v>
      </c>
      <c r="I89" s="23">
        <f t="shared" si="16"/>
        <v>5266.9642857142853</v>
      </c>
      <c r="J89" s="23">
        <f t="shared" si="17"/>
        <v>2908.6363636363635</v>
      </c>
      <c r="K89" s="23">
        <f t="shared" si="17"/>
        <v>2908.6363636363635</v>
      </c>
    </row>
    <row r="90" spans="1:11" x14ac:dyDescent="0.25">
      <c r="A90" s="49">
        <v>56</v>
      </c>
      <c r="B90" s="50">
        <f t="shared" ca="1" si="8"/>
        <v>45645</v>
      </c>
      <c r="C90" s="53"/>
      <c r="D90" s="19">
        <f t="shared" si="16"/>
        <v>28120.535714285714</v>
      </c>
      <c r="E90" s="23">
        <f t="shared" si="16"/>
        <v>25710.267857142859</v>
      </c>
      <c r="F90" s="23">
        <f t="shared" si="16"/>
        <v>22853.571428571428</v>
      </c>
      <c r="G90" s="23">
        <f t="shared" si="16"/>
        <v>14283.482142857143</v>
      </c>
      <c r="H90" s="23">
        <f t="shared" si="16"/>
        <v>3838.6160714285716</v>
      </c>
      <c r="I90" s="23">
        <f t="shared" si="16"/>
        <v>5266.9642857142853</v>
      </c>
      <c r="J90" s="23">
        <f t="shared" si="17"/>
        <v>2908.6363636363635</v>
      </c>
      <c r="K90" s="23">
        <f t="shared" si="17"/>
        <v>2908.6363636363635</v>
      </c>
    </row>
    <row r="91" spans="1:11" x14ac:dyDescent="0.25">
      <c r="A91" s="49">
        <v>57</v>
      </c>
      <c r="B91" s="50">
        <f t="shared" ca="1" si="8"/>
        <v>45676</v>
      </c>
      <c r="C91" s="55"/>
      <c r="D91" s="56"/>
      <c r="E91" s="23">
        <f>E90</f>
        <v>25710.267857142859</v>
      </c>
      <c r="F91" s="54">
        <f>F90</f>
        <v>22853.571428571428</v>
      </c>
      <c r="G91" s="54">
        <f>G90</f>
        <v>14283.482142857143</v>
      </c>
      <c r="H91" s="57">
        <f>H31</f>
        <v>1359787.5</v>
      </c>
      <c r="I91" s="56">
        <f>I31</f>
        <v>1279800</v>
      </c>
      <c r="J91" s="23">
        <f>J31</f>
        <v>1279800</v>
      </c>
      <c r="K91" s="58">
        <f>K31</f>
        <v>1119825</v>
      </c>
    </row>
    <row r="92" spans="1:11" x14ac:dyDescent="0.25">
      <c r="A92" s="49"/>
      <c r="B92" s="50" t="s">
        <v>31</v>
      </c>
      <c r="C92" s="59">
        <v>50000</v>
      </c>
      <c r="D92" s="56"/>
      <c r="E92" s="23"/>
      <c r="F92" s="58"/>
      <c r="G92" s="58"/>
      <c r="H92" s="60"/>
      <c r="I92" s="59"/>
      <c r="J92" s="23"/>
      <c r="K92" s="61"/>
    </row>
    <row r="93" spans="1:11" x14ac:dyDescent="0.25">
      <c r="A93" s="8"/>
      <c r="B93" s="62" t="s">
        <v>23</v>
      </c>
      <c r="C93" s="63">
        <f t="shared" ref="C93:K93" si="18">SUM(C34:C92)</f>
        <v>1535760</v>
      </c>
      <c r="D93" s="64">
        <f t="shared" si="18"/>
        <v>1599749.9999999991</v>
      </c>
      <c r="E93" s="65">
        <f t="shared" si="18"/>
        <v>1599750.0000000016</v>
      </c>
      <c r="F93" s="66">
        <f t="shared" si="18"/>
        <v>1599749.9999999995</v>
      </c>
      <c r="G93" s="67">
        <f t="shared" si="18"/>
        <v>1599749.9999999965</v>
      </c>
      <c r="H93" s="68">
        <f t="shared" si="18"/>
        <v>1599750.0000000002</v>
      </c>
      <c r="I93" s="65">
        <f t="shared" si="18"/>
        <v>1599750</v>
      </c>
      <c r="J93" s="65">
        <f t="shared" si="18"/>
        <v>1599749.9999999995</v>
      </c>
      <c r="K93" s="67">
        <f t="shared" si="18"/>
        <v>1599749.9999999995</v>
      </c>
    </row>
    <row r="94" spans="1:11" x14ac:dyDescent="0.25">
      <c r="A94" s="1"/>
      <c r="B94" s="69" t="s">
        <v>24</v>
      </c>
      <c r="C94" s="70"/>
      <c r="D94" s="70"/>
      <c r="E94" s="70"/>
      <c r="F94" s="71"/>
    </row>
  </sheetData>
  <mergeCells count="6">
    <mergeCell ref="B33:K33"/>
    <mergeCell ref="B2:K2"/>
    <mergeCell ref="E4:G8"/>
    <mergeCell ref="E10:G10"/>
    <mergeCell ref="H10:I10"/>
    <mergeCell ref="J10:K1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Residential Units</vt:lpstr>
      <vt:lpstr>Parking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Noreen Quisto</dc:creator>
  <cp:lastModifiedBy>Noreen Tucker</cp:lastModifiedBy>
  <dcterms:created xsi:type="dcterms:W3CDTF">2018-05-27T04:49:50Z</dcterms:created>
  <dcterms:modified xsi:type="dcterms:W3CDTF">2020-04-19T09:17:08Z</dcterms:modified>
</cp:coreProperties>
</file>