
<file path=[Content_Types].xml><?xml version="1.0" encoding="utf-8"?>
<Types xmlns="http://schemas.openxmlformats.org/package/2006/content-types">
  <Default Extension="jpeg" ContentType="image/jpeg"/>
  <Default Extension="JPG" ContentType="image/.jpg"/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915" windowHeight="8010" activeTab="1"/>
  </bookViews>
  <sheets>
    <sheet name="PAYMENT TERMS SCHED" sheetId="1" r:id="rId1"/>
    <sheet name="COMBO TREATS COMPUTATION" sheetId="2" r:id="rId2"/>
    <sheet name="Sheet1" sheetId="3" r:id="rId3"/>
  </sheets>
  <definedNames>
    <definedName name="_xlnm.Print_Area" localSheetId="0">'PAYMENT TERMS SCHED'!$A$1:$AI$62</definedName>
    <definedName name="_xlnm.Print_Area" localSheetId="1">'COMBO TREATS COMPUTATION'!$A$1:$AI$58</definedName>
  </definedNames>
  <calcPr calcId="144525"/>
</workbook>
</file>

<file path=xl/sharedStrings.xml><?xml version="1.0" encoding="utf-8"?>
<sst xmlns="http://schemas.openxmlformats.org/spreadsheetml/2006/main" count="99" uniqueCount="70">
  <si>
    <t>NEW SAN JOSE BUILDERS, INC.</t>
  </si>
  <si>
    <t>2/F VICTORIA TOWERS, PANAY AVE. COR. TIMOG AVE, QUEZON CITY</t>
  </si>
  <si>
    <t>TEAM PARAISO</t>
  </si>
  <si>
    <t>PAYMENT TERMS SCHEDULE</t>
  </si>
  <si>
    <t>BUYER</t>
  </si>
  <si>
    <t>DATE</t>
  </si>
  <si>
    <t>PROJECT</t>
  </si>
  <si>
    <t>UNIT NO.</t>
  </si>
  <si>
    <t>TOWER</t>
  </si>
  <si>
    <t>PARTICULARS</t>
  </si>
  <si>
    <t>PRICE</t>
  </si>
  <si>
    <t>DATED</t>
  </si>
  <si>
    <t>Reservation Fee</t>
  </si>
  <si>
    <t>ok done</t>
  </si>
  <si>
    <t>MONTHLY PAYMENTS (Payable to New San Jose Office or banks)</t>
  </si>
  <si>
    <t>until its 72months</t>
  </si>
  <si>
    <t xml:space="preserve">LUMPSUM </t>
  </si>
  <si>
    <t>NPV Analysis</t>
  </si>
  <si>
    <t>RF</t>
  </si>
  <si>
    <t>Outright</t>
  </si>
  <si>
    <t>DP</t>
  </si>
  <si>
    <t>No. of Months</t>
  </si>
  <si>
    <t>Balance</t>
  </si>
  <si>
    <t>NPV</t>
  </si>
  <si>
    <t>Remarks:</t>
  </si>
  <si>
    <t>PROJECT REP 1</t>
  </si>
  <si>
    <t>PROJECT REP 2</t>
  </si>
  <si>
    <t>PROJECT REP 3</t>
  </si>
  <si>
    <t>LEAD PROJ. REP</t>
  </si>
  <si>
    <t>Approved by:</t>
  </si>
  <si>
    <t xml:space="preserve"> </t>
  </si>
  <si>
    <t>PSG 2 Team Paraiso</t>
  </si>
  <si>
    <t>REQUEST FOR APPROVAL FOR COMBO TREATS DISCOUNT</t>
  </si>
  <si>
    <t>PHASE</t>
  </si>
  <si>
    <t>FLOOR AREA</t>
  </si>
  <si>
    <t>LOT AREA</t>
  </si>
  <si>
    <t>UNIT SELLING PRICE</t>
  </si>
  <si>
    <t>VICTORIA SPORTS TOWER MONUMENTO</t>
  </si>
  <si>
    <t>B</t>
  </si>
  <si>
    <t>19.70SQM</t>
  </si>
  <si>
    <t xml:space="preserve">REQUIREMENTS: </t>
  </si>
  <si>
    <t>FULLY FILLED-UP RESERVATION AGREEMENT with 2 VALID GOV'T ID's WITH 3 SPECIMEN SIGNATURE</t>
  </si>
  <si>
    <t>RESERVATION FEE OF P 15,000 (in Cash or Cheque)</t>
  </si>
  <si>
    <t>PAYMENT OF 1ST &amp; 2ND MA/OUTRIGHT WITHIN 15DAYS FROM PAYMENT OF RESERVATION FEE</t>
  </si>
  <si>
    <t>ISSUANCE OF PDCs COVERING THE WHOLE DP AMOUNT/ADA (WITHIN 30 DAYS FROM RF)</t>
  </si>
  <si>
    <t>NOTE:</t>
  </si>
  <si>
    <t>IN CASE OF COPMLIANCE OF ALL OF THE ABOVE REQUIREMENTS, COMBO TREATS TERMS SHALL BE APPLIED.</t>
  </si>
  <si>
    <t>STANDARD TERMS</t>
  </si>
  <si>
    <t>COMBO TREATS TERMS</t>
  </si>
  <si>
    <t>CLIENT</t>
  </si>
  <si>
    <t>Unit Selling Price</t>
  </si>
  <si>
    <t>Less: Discount</t>
  </si>
  <si>
    <t>PROMO DISCOUNT</t>
  </si>
  <si>
    <t>Total USP</t>
  </si>
  <si>
    <t>ADDL DISCOUNT</t>
  </si>
  <si>
    <t>Total</t>
  </si>
  <si>
    <t>Net Unit Selling Price</t>
  </si>
  <si>
    <t xml:space="preserve">Other Fees </t>
  </si>
  <si>
    <t>E-VAT</t>
  </si>
  <si>
    <t>TOTAL</t>
  </si>
  <si>
    <t>Total Contract Price</t>
  </si>
  <si>
    <t>DOWN PAYMENT (DP)</t>
  </si>
  <si>
    <t>Outright DP</t>
  </si>
  <si>
    <t>Less:</t>
  </si>
  <si>
    <t>Net Down Payment</t>
  </si>
  <si>
    <t>Monthly Amortization</t>
  </si>
  <si>
    <t>BALANCE PAYMENT</t>
  </si>
  <si>
    <t>Interest Rate</t>
  </si>
  <si>
    <t>BUYER'S CONFORME:</t>
  </si>
  <si>
    <t>Nepthali Paraiso</t>
  </si>
</sst>
</file>

<file path=xl/styles.xml><?xml version="1.0" encoding="utf-8"?>
<styleSheet xmlns="http://schemas.openxmlformats.org/spreadsheetml/2006/main">
  <numFmts count="12">
    <numFmt numFmtId="42" formatCode="_-&quot;₱&quot;* #,##0_-;\-&quot;₱&quot;* #,##0_-;_-&quot;₱&quot;* &quot;-&quot;_-;_-@_-"/>
    <numFmt numFmtId="176" formatCode="[$-409]d\-mmm\-yyyy;@"/>
    <numFmt numFmtId="177" formatCode="_(* #,##0.00_);_(* \(#,##0.00\);_(* &quot;-&quot;??_);_(@_)"/>
    <numFmt numFmtId="41" formatCode="_-* #,##0_-;\-* #,##0_-;_-* &quot;-&quot;_-;_-@_-"/>
    <numFmt numFmtId="44" formatCode="_-&quot;₱&quot;* #,##0.00_-;\-&quot;₱&quot;* #,##0.00_-;_-&quot;₱&quot;* &quot;-&quot;??_-;_-@_-"/>
    <numFmt numFmtId="178" formatCode="&quot;$&quot;#,##0.00_);[Red]\(&quot;$&quot;#,##0.00\)"/>
    <numFmt numFmtId="179" formatCode="_(\P* #,##0.00_);_(\P* \(#,##0.00\);_(* &quot;-&quot;??_);_(@_)"/>
    <numFmt numFmtId="180" formatCode="_(* #,##0.00000000_);_(* \(#,##0.00000000\);_(* &quot;-&quot;??_);_(@_)"/>
    <numFmt numFmtId="181" formatCode="0.0%"/>
    <numFmt numFmtId="182" formatCode="_(* #,##0_);_(* \(#,##0\);_(* &quot;-&quot;??_);_(@_)"/>
    <numFmt numFmtId="183" formatCode="[$-409]d\-mmm\-yy;@"/>
    <numFmt numFmtId="184" formatCode="[$-809]dd\ mmmm\ yyyy;@"/>
  </numFmts>
  <fonts count="51">
    <font>
      <sz val="11"/>
      <color theme="1"/>
      <name val="Calibri"/>
      <charset val="134"/>
    </font>
    <font>
      <b/>
      <sz val="12"/>
      <color theme="1"/>
      <name val="Calibri"/>
      <charset val="134"/>
    </font>
    <font>
      <sz val="10"/>
      <color theme="1"/>
      <name val="Calibri"/>
      <charset val="134"/>
    </font>
    <font>
      <sz val="10"/>
      <color rgb="FFFF0000"/>
      <name val="Calibri"/>
      <charset val="134"/>
    </font>
    <font>
      <sz val="9"/>
      <color theme="1"/>
      <name val="Calibri"/>
      <charset val="134"/>
    </font>
    <font>
      <sz val="8"/>
      <color theme="1"/>
      <name val="Calibri"/>
      <charset val="134"/>
    </font>
    <font>
      <u/>
      <sz val="10"/>
      <color theme="1"/>
      <name val="Calibri"/>
      <charset val="134"/>
    </font>
    <font>
      <b/>
      <sz val="18"/>
      <color theme="1"/>
      <name val="Calibri"/>
      <charset val="134"/>
    </font>
    <font>
      <b/>
      <sz val="9"/>
      <color rgb="FF000000"/>
      <name val="Calibri"/>
      <charset val="134"/>
    </font>
    <font>
      <b/>
      <sz val="9"/>
      <color theme="1"/>
      <name val="Calibri"/>
      <charset val="134"/>
      <scheme val="minor"/>
    </font>
    <font>
      <b/>
      <sz val="10"/>
      <color theme="1"/>
      <name val="Calibri"/>
      <charset val="134"/>
    </font>
    <font>
      <sz val="10"/>
      <color rgb="FF000000"/>
      <name val="Calibri"/>
      <charset val="134"/>
    </font>
    <font>
      <b/>
      <sz val="9"/>
      <color rgb="FFFF0000"/>
      <name val="Calibri"/>
      <charset val="134"/>
    </font>
    <font>
      <sz val="9"/>
      <color rgb="FF000000"/>
      <name val="Calibri"/>
      <charset val="134"/>
    </font>
    <font>
      <b/>
      <sz val="11"/>
      <color theme="1"/>
      <name val="Calibri"/>
      <charset val="134"/>
    </font>
    <font>
      <i/>
      <sz val="10"/>
      <color theme="1"/>
      <name val="Calibri"/>
      <charset val="134"/>
    </font>
    <font>
      <sz val="10"/>
      <color theme="0"/>
      <name val="Calibri"/>
      <charset val="134"/>
    </font>
    <font>
      <b/>
      <sz val="11"/>
      <color theme="1"/>
      <name val="Calibri"/>
      <charset val="134"/>
      <scheme val="minor"/>
    </font>
    <font>
      <sz val="11"/>
      <color theme="0"/>
      <name val="Calibri"/>
      <charset val="134"/>
    </font>
    <font>
      <i/>
      <sz val="10"/>
      <color theme="0" tint="-0.499984740745262"/>
      <name val="Calibri"/>
      <charset val="134"/>
    </font>
    <font>
      <sz val="10"/>
      <color theme="0" tint="-0.499984740745262"/>
      <name val="Calibri"/>
      <charset val="134"/>
    </font>
    <font>
      <sz val="8"/>
      <color rgb="FF000000"/>
      <name val="Calibri"/>
      <charset val="134"/>
    </font>
    <font>
      <sz val="8"/>
      <name val="Calibri"/>
      <charset val="134"/>
    </font>
    <font>
      <sz val="12"/>
      <color theme="1"/>
      <name val="Berlin Sans FB Demi"/>
      <charset val="134"/>
    </font>
    <font>
      <b/>
      <sz val="16"/>
      <color rgb="FF000000"/>
      <name val="Calibri"/>
      <charset val="134"/>
    </font>
    <font>
      <b/>
      <sz val="8"/>
      <name val="Calibri"/>
      <charset val="134"/>
    </font>
    <font>
      <sz val="12"/>
      <color theme="1"/>
      <name val="Calibri"/>
      <charset val="134"/>
    </font>
    <font>
      <b/>
      <sz val="10"/>
      <name val="Calibri"/>
      <charset val="134"/>
    </font>
    <font>
      <sz val="7"/>
      <color theme="1"/>
      <name val="Calibri"/>
      <charset val="134"/>
    </font>
    <font>
      <sz val="10"/>
      <name val="Calibri"/>
      <charset val="134"/>
    </font>
    <font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theme="1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sz val="11"/>
      <color rgb="FF000000"/>
      <name val="Calibri"/>
      <charset val="134"/>
    </font>
    <font>
      <sz val="11"/>
      <color theme="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b/>
      <sz val="11"/>
      <color theme="1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9C0006"/>
      <name val="Calibri"/>
      <charset val="0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4" tint="0.6"/>
        <bgColor indexed="64"/>
      </patternFill>
    </fill>
    <fill>
      <patternFill patternType="solid">
        <fgColor theme="0" tint="-0.1499984740745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</fills>
  <borders count="4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dotted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/>
      <right style="thin">
        <color auto="1"/>
      </right>
      <top/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/>
    <xf numFmtId="0" fontId="30" fillId="9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/>
    <xf numFmtId="41" fontId="32" fillId="0" borderId="0" applyFont="0" applyFill="0" applyBorder="0" applyAlignment="0" applyProtection="0">
      <alignment vertical="center"/>
    </xf>
    <xf numFmtId="42" fontId="32" fillId="0" borderId="0" applyFont="0" applyFill="0" applyBorder="0" applyAlignment="0" applyProtection="0">
      <alignment vertical="center"/>
    </xf>
    <xf numFmtId="44" fontId="32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7" fillId="19" borderId="33" applyNumberFormat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2" fillId="17" borderId="32" applyNumberFormat="0" applyFont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34" applyNumberFormat="0" applyFill="0" applyAlignment="0" applyProtection="0">
      <alignment vertical="center"/>
    </xf>
    <xf numFmtId="0" fontId="43" fillId="0" borderId="35" applyNumberFormat="0" applyFill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5" fillId="29" borderId="37" applyNumberFormat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46" fillId="30" borderId="38" applyNumberFormat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49" fillId="30" borderId="37" applyNumberFormat="0" applyAlignment="0" applyProtection="0">
      <alignment vertical="center"/>
    </xf>
    <xf numFmtId="0" fontId="48" fillId="0" borderId="39" applyNumberFormat="0" applyFill="0" applyAlignment="0" applyProtection="0">
      <alignment vertical="center"/>
    </xf>
    <xf numFmtId="0" fontId="44" fillId="0" borderId="36" applyNumberFormat="0" applyFill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47" fillId="31" borderId="0" applyNumberFormat="0" applyBorder="0" applyAlignment="0" applyProtection="0">
      <alignment vertical="center"/>
    </xf>
    <xf numFmtId="0" fontId="35" fillId="34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177" fontId="34" fillId="0" borderId="0">
      <protection locked="0"/>
    </xf>
  </cellStyleXfs>
  <cellXfs count="404">
    <xf numFmtId="0" fontId="0" fillId="0" borderId="0" xfId="0"/>
    <xf numFmtId="0" fontId="0" fillId="0" borderId="0" xfId="0" applyBorder="1"/>
    <xf numFmtId="0" fontId="1" fillId="0" borderId="0" xfId="0" applyFont="1" applyFill="1" applyBorder="1"/>
    <xf numFmtId="0" fontId="2" fillId="0" borderId="0" xfId="0" applyFont="1" applyFill="1" applyBorder="1"/>
    <xf numFmtId="4" fontId="2" fillId="0" borderId="0" xfId="0" applyNumberFormat="1" applyFont="1" applyFill="1" applyBorder="1"/>
    <xf numFmtId="0" fontId="3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/>
    <xf numFmtId="0" fontId="4" fillId="0" borderId="0" xfId="0" applyFont="1" applyFill="1" applyBorder="1"/>
    <xf numFmtId="177" fontId="2" fillId="0" borderId="0" xfId="2" applyNumberFormat="1" applyFont="1" applyFill="1" applyBorder="1" applyAlignment="1"/>
    <xf numFmtId="179" fontId="2" fillId="0" borderId="0" xfId="2" applyNumberFormat="1" applyFont="1" applyFill="1" applyBorder="1" applyAlignment="1"/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77" fontId="2" fillId="0" borderId="0" xfId="0" applyNumberFormat="1" applyFont="1" applyFill="1" applyBorder="1"/>
    <xf numFmtId="0" fontId="5" fillId="0" borderId="0" xfId="0" applyFont="1" applyFill="1" applyBorder="1"/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5" fillId="0" borderId="0" xfId="0" applyFont="1" applyFill="1"/>
    <xf numFmtId="0" fontId="6" fillId="0" borderId="0" xfId="0" applyFont="1" applyFill="1"/>
    <xf numFmtId="0" fontId="2" fillId="0" borderId="0" xfId="0" applyFont="1" applyFill="1"/>
    <xf numFmtId="0" fontId="2" fillId="2" borderId="1" xfId="0" applyFont="1" applyFill="1" applyBorder="1"/>
    <xf numFmtId="0" fontId="2" fillId="2" borderId="2" xfId="0" applyFont="1" applyFill="1" applyBorder="1"/>
    <xf numFmtId="0" fontId="2" fillId="2" borderId="3" xfId="0" applyFont="1" applyFill="1" applyBorder="1"/>
    <xf numFmtId="0" fontId="2" fillId="2" borderId="0" xfId="0" applyFont="1" applyFill="1"/>
    <xf numFmtId="0" fontId="7" fillId="3" borderId="3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5" fillId="3" borderId="1" xfId="0" applyFont="1" applyFill="1" applyBorder="1" applyAlignment="1"/>
    <xf numFmtId="0" fontId="5" fillId="3" borderId="2" xfId="0" applyFont="1" applyFill="1" applyBorder="1" applyAlignment="1"/>
    <xf numFmtId="0" fontId="1" fillId="0" borderId="2" xfId="0" applyFont="1" applyFill="1" applyBorder="1" applyAlignment="1">
      <alignment horizontal="center" vertical="center"/>
    </xf>
    <xf numFmtId="0" fontId="5" fillId="0" borderId="3" xfId="0" applyFont="1" applyFill="1" applyBorder="1"/>
    <xf numFmtId="0" fontId="5" fillId="0" borderId="4" xfId="0" applyFont="1" applyFill="1" applyBorder="1"/>
    <xf numFmtId="0" fontId="5" fillId="0" borderId="4" xfId="0" applyFont="1" applyFill="1" applyBorder="1" applyAlignment="1"/>
    <xf numFmtId="0" fontId="1" fillId="0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/>
    <xf numFmtId="0" fontId="5" fillId="3" borderId="6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left" vertical="center"/>
    </xf>
    <xf numFmtId="0" fontId="2" fillId="0" borderId="3" xfId="0" applyFont="1" applyFill="1" applyBorder="1"/>
    <xf numFmtId="9" fontId="11" fillId="0" borderId="9" xfId="0" applyNumberFormat="1" applyFont="1" applyFill="1" applyBorder="1" applyAlignment="1">
      <alignment horizontal="left" vertical="center"/>
    </xf>
    <xf numFmtId="0" fontId="11" fillId="0" borderId="9" xfId="2" applyNumberFormat="1" applyFont="1" applyFill="1" applyBorder="1" applyAlignment="1">
      <alignment horizontal="left" vertical="center"/>
    </xf>
    <xf numFmtId="0" fontId="12" fillId="0" borderId="3" xfId="0" applyFont="1" applyFill="1" applyBorder="1"/>
    <xf numFmtId="9" fontId="12" fillId="0" borderId="9" xfId="0" applyNumberFormat="1" applyFont="1" applyFill="1" applyBorder="1" applyAlignment="1">
      <alignment horizontal="left" vertical="center"/>
    </xf>
    <xf numFmtId="9" fontId="13" fillId="0" borderId="9" xfId="0" applyNumberFormat="1" applyFont="1" applyFill="1" applyBorder="1" applyAlignment="1">
      <alignment horizontal="left" vertical="center"/>
    </xf>
    <xf numFmtId="0" fontId="14" fillId="3" borderId="10" xfId="0" applyFont="1" applyFill="1" applyBorder="1" applyAlignment="1">
      <alignment horizontal="center" vertical="center"/>
    </xf>
    <xf numFmtId="0" fontId="14" fillId="3" borderId="11" xfId="0" applyFont="1" applyFill="1" applyBorder="1" applyAlignment="1">
      <alignment horizontal="center" vertical="center"/>
    </xf>
    <xf numFmtId="0" fontId="14" fillId="3" borderId="12" xfId="0" applyFont="1" applyFill="1" applyBorder="1" applyAlignment="1">
      <alignment horizontal="center" vertical="center"/>
    </xf>
    <xf numFmtId="179" fontId="2" fillId="0" borderId="0" xfId="2" applyNumberFormat="1" applyFont="1" applyFill="1" applyBorder="1" applyAlignment="1">
      <alignment horizontal="center"/>
    </xf>
    <xf numFmtId="179" fontId="2" fillId="0" borderId="13" xfId="2" applyNumberFormat="1" applyFont="1" applyFill="1" applyBorder="1" applyAlignment="1"/>
    <xf numFmtId="179" fontId="2" fillId="0" borderId="13" xfId="2" applyNumberFormat="1" applyFont="1" applyFill="1" applyBorder="1" applyAlignment="1">
      <alignment horizontal="center"/>
    </xf>
    <xf numFmtId="0" fontId="2" fillId="0" borderId="3" xfId="0" applyFont="1" applyFill="1" applyBorder="1"/>
    <xf numFmtId="0" fontId="2" fillId="0" borderId="3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79" fontId="15" fillId="0" borderId="0" xfId="2" applyNumberFormat="1" applyFont="1" applyFill="1" applyBorder="1"/>
    <xf numFmtId="179" fontId="15" fillId="0" borderId="13" xfId="2" applyNumberFormat="1" applyFont="1" applyFill="1" applyBorder="1"/>
    <xf numFmtId="0" fontId="2" fillId="0" borderId="3" xfId="0" applyFont="1" applyFill="1" applyBorder="1" applyAlignment="1"/>
    <xf numFmtId="179" fontId="15" fillId="0" borderId="0" xfId="2" applyNumberFormat="1" applyFont="1" applyFill="1" applyBorder="1" applyAlignment="1"/>
    <xf numFmtId="179" fontId="15" fillId="0" borderId="0" xfId="2" applyNumberFormat="1" applyFont="1" applyFill="1" applyBorder="1" applyAlignment="1">
      <alignment horizontal="center"/>
    </xf>
    <xf numFmtId="179" fontId="15" fillId="0" borderId="13" xfId="2" applyNumberFormat="1" applyFont="1" applyFill="1" applyBorder="1" applyAlignment="1"/>
    <xf numFmtId="179" fontId="2" fillId="0" borderId="0" xfId="0" applyNumberFormat="1" applyFont="1" applyFill="1" applyBorder="1" applyAlignment="1"/>
    <xf numFmtId="179" fontId="2" fillId="0" borderId="0" xfId="0" applyNumberFormat="1" applyFont="1" applyFill="1" applyBorder="1" applyAlignment="1">
      <alignment horizontal="center"/>
    </xf>
    <xf numFmtId="179" fontId="2" fillId="0" borderId="13" xfId="0" applyNumberFormat="1" applyFont="1" applyFill="1" applyBorder="1" applyAlignment="1"/>
    <xf numFmtId="0" fontId="2" fillId="0" borderId="7" xfId="0" applyFont="1" applyFill="1" applyBorder="1"/>
    <xf numFmtId="0" fontId="2" fillId="0" borderId="4" xfId="0" applyFont="1" applyFill="1" applyBorder="1"/>
    <xf numFmtId="179" fontId="2" fillId="0" borderId="4" xfId="2" applyNumberFormat="1" applyFont="1" applyFill="1" applyBorder="1" applyAlignment="1"/>
    <xf numFmtId="179" fontId="2" fillId="0" borderId="4" xfId="2" applyNumberFormat="1" applyFont="1" applyFill="1" applyBorder="1" applyAlignment="1">
      <alignment horizontal="center"/>
    </xf>
    <xf numFmtId="179" fontId="2" fillId="0" borderId="8" xfId="2" applyNumberFormat="1" applyFont="1" applyFill="1" applyBorder="1" applyAlignment="1"/>
    <xf numFmtId="0" fontId="2" fillId="0" borderId="3" xfId="0" applyFont="1" applyFill="1" applyBorder="1" applyAlignment="1">
      <alignment horizontal="left"/>
    </xf>
    <xf numFmtId="9" fontId="2" fillId="0" borderId="0" xfId="0" applyNumberFormat="1" applyFont="1" applyFill="1" applyBorder="1"/>
    <xf numFmtId="9" fontId="2" fillId="0" borderId="13" xfId="0" applyNumberFormat="1" applyFont="1" applyFill="1" applyBorder="1"/>
    <xf numFmtId="0" fontId="2" fillId="0" borderId="3" xfId="0" applyFont="1" applyFill="1" applyBorder="1" applyAlignment="1">
      <alignment horizontal="left" indent="2"/>
    </xf>
    <xf numFmtId="9" fontId="2" fillId="0" borderId="0" xfId="0" applyNumberFormat="1" applyFont="1" applyFill="1" applyBorder="1" applyAlignment="1">
      <alignment horizontal="center"/>
    </xf>
    <xf numFmtId="180" fontId="2" fillId="0" borderId="0" xfId="2" applyNumberFormat="1" applyFont="1" applyFill="1" applyBorder="1" applyAlignment="1"/>
    <xf numFmtId="9" fontId="2" fillId="0" borderId="13" xfId="0" applyNumberFormat="1" applyFont="1" applyFill="1" applyBorder="1" applyAlignment="1">
      <alignment horizontal="center"/>
    </xf>
    <xf numFmtId="177" fontId="2" fillId="0" borderId="13" xfId="0" applyNumberFormat="1" applyFont="1" applyFill="1" applyBorder="1" applyAlignment="1">
      <alignment horizontal="center"/>
    </xf>
    <xf numFmtId="177" fontId="2" fillId="0" borderId="13" xfId="0" applyNumberFormat="1" applyFont="1" applyFill="1" applyBorder="1" applyAlignment="1"/>
    <xf numFmtId="0" fontId="2" fillId="0" borderId="7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center"/>
    </xf>
    <xf numFmtId="177" fontId="2" fillId="0" borderId="4" xfId="0" applyNumberFormat="1" applyFont="1" applyFill="1" applyBorder="1"/>
    <xf numFmtId="177" fontId="2" fillId="0" borderId="8" xfId="0" applyNumberFormat="1" applyFont="1" applyFill="1" applyBorder="1" applyAlignment="1"/>
    <xf numFmtId="0" fontId="14" fillId="3" borderId="1" xfId="0" applyFont="1" applyFill="1" applyBorder="1" applyAlignment="1">
      <alignment horizontal="left" vertical="center"/>
    </xf>
    <xf numFmtId="0" fontId="14" fillId="3" borderId="2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/>
    </xf>
    <xf numFmtId="0" fontId="10" fillId="0" borderId="9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left" vertical="top"/>
    </xf>
    <xf numFmtId="0" fontId="2" fillId="3" borderId="2" xfId="0" applyFont="1" applyFill="1" applyBorder="1" applyAlignment="1">
      <alignment horizontal="left" vertical="top"/>
    </xf>
    <xf numFmtId="0" fontId="5" fillId="0" borderId="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left" vertical="top"/>
    </xf>
    <xf numFmtId="0" fontId="2" fillId="3" borderId="0" xfId="0" applyFont="1" applyFill="1" applyBorder="1" applyAlignment="1">
      <alignment horizontal="left" vertical="top"/>
    </xf>
    <xf numFmtId="0" fontId="2" fillId="3" borderId="13" xfId="0" applyFont="1" applyFill="1" applyBorder="1" applyAlignment="1">
      <alignment horizontal="left" vertical="top"/>
    </xf>
    <xf numFmtId="0" fontId="5" fillId="0" borderId="13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14" fillId="0" borderId="7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179" fontId="2" fillId="0" borderId="3" xfId="2" applyNumberFormat="1" applyFont="1" applyFill="1" applyBorder="1" applyAlignment="1"/>
    <xf numFmtId="177" fontId="2" fillId="0" borderId="9" xfId="0" applyNumberFormat="1" applyFont="1" applyFill="1" applyBorder="1" applyAlignment="1">
      <alignment horizontal="right"/>
    </xf>
    <xf numFmtId="179" fontId="2" fillId="0" borderId="3" xfId="2" applyNumberFormat="1" applyFont="1" applyFill="1" applyBorder="1" applyAlignment="1">
      <alignment horizontal="center"/>
    </xf>
    <xf numFmtId="9" fontId="10" fillId="0" borderId="0" xfId="0" applyNumberFormat="1" applyFont="1" applyFill="1" applyBorder="1"/>
    <xf numFmtId="177" fontId="2" fillId="0" borderId="14" xfId="0" applyNumberFormat="1" applyFont="1" applyFill="1" applyBorder="1" applyAlignment="1">
      <alignment horizontal="right"/>
    </xf>
    <xf numFmtId="177" fontId="2" fillId="4" borderId="14" xfId="0" applyNumberFormat="1" applyFont="1" applyFill="1" applyBorder="1" applyAlignment="1">
      <alignment horizontal="right"/>
    </xf>
    <xf numFmtId="9" fontId="10" fillId="0" borderId="3" xfId="0" applyNumberFormat="1" applyFont="1" applyFill="1" applyBorder="1" applyAlignment="1">
      <alignment horizontal="center"/>
    </xf>
    <xf numFmtId="9" fontId="10" fillId="0" borderId="0" xfId="0" applyNumberFormat="1" applyFont="1" applyFill="1" applyBorder="1" applyAlignment="1">
      <alignment horizontal="center"/>
    </xf>
    <xf numFmtId="177" fontId="2" fillId="0" borderId="15" xfId="0" applyNumberFormat="1" applyFont="1" applyFill="1" applyBorder="1" applyAlignment="1">
      <alignment horizontal="right"/>
    </xf>
    <xf numFmtId="9" fontId="16" fillId="0" borderId="3" xfId="0" applyNumberFormat="1" applyFont="1" applyFill="1" applyBorder="1" applyAlignment="1">
      <alignment horizontal="center"/>
    </xf>
    <xf numFmtId="177" fontId="16" fillId="0" borderId="0" xfId="0" applyNumberFormat="1" applyFont="1" applyFill="1" applyBorder="1" applyAlignment="1">
      <alignment horizontal="center"/>
    </xf>
    <xf numFmtId="179" fontId="5" fillId="0" borderId="3" xfId="2" applyNumberFormat="1" applyFont="1" applyFill="1" applyBorder="1" applyAlignment="1">
      <alignment horizontal="center"/>
    </xf>
    <xf numFmtId="179" fontId="5" fillId="0" borderId="0" xfId="2" applyNumberFormat="1" applyFont="1" applyFill="1" applyBorder="1" applyAlignment="1">
      <alignment horizontal="center"/>
    </xf>
    <xf numFmtId="177" fontId="2" fillId="0" borderId="14" xfId="0" applyNumberFormat="1" applyFont="1" applyFill="1" applyBorder="1" applyAlignment="1">
      <alignment horizontal="center"/>
    </xf>
    <xf numFmtId="179" fontId="15" fillId="0" borderId="3" xfId="2" applyNumberFormat="1" applyFont="1" applyFill="1" applyBorder="1"/>
    <xf numFmtId="179" fontId="15" fillId="0" borderId="3" xfId="2" applyNumberFormat="1" applyFont="1" applyFill="1" applyBorder="1" applyAlignment="1"/>
    <xf numFmtId="181" fontId="2" fillId="0" borderId="0" xfId="6" applyNumberFormat="1" applyFont="1" applyFill="1" applyBorder="1" applyAlignment="1">
      <alignment horizontal="center"/>
    </xf>
    <xf numFmtId="9" fontId="2" fillId="0" borderId="0" xfId="6" applyFont="1" applyFill="1" applyBorder="1" applyAlignment="1">
      <alignment horizontal="center"/>
    </xf>
    <xf numFmtId="179" fontId="2" fillId="0" borderId="3" xfId="0" applyNumberFormat="1" applyFont="1" applyFill="1" applyBorder="1" applyAlignment="1"/>
    <xf numFmtId="179" fontId="2" fillId="0" borderId="7" xfId="2" applyNumberFormat="1" applyFont="1" applyFill="1" applyBorder="1" applyAlignment="1"/>
    <xf numFmtId="177" fontId="2" fillId="0" borderId="1" xfId="0" applyNumberFormat="1" applyFont="1" applyFill="1" applyBorder="1"/>
    <xf numFmtId="9" fontId="2" fillId="0" borderId="2" xfId="0" applyNumberFormat="1" applyFont="1" applyFill="1" applyBorder="1"/>
    <xf numFmtId="177" fontId="2" fillId="0" borderId="2" xfId="0" applyNumberFormat="1" applyFont="1" applyFill="1" applyBorder="1"/>
    <xf numFmtId="177" fontId="2" fillId="0" borderId="16" xfId="0" applyNumberFormat="1" applyFont="1" applyFill="1" applyBorder="1" applyAlignment="1">
      <alignment horizontal="right"/>
    </xf>
    <xf numFmtId="177" fontId="2" fillId="0" borderId="17" xfId="0" applyNumberFormat="1" applyFont="1" applyFill="1" applyBorder="1" applyAlignment="1">
      <alignment horizontal="right"/>
    </xf>
    <xf numFmtId="177" fontId="2" fillId="0" borderId="3" xfId="0" applyNumberFormat="1" applyFont="1" applyFill="1" applyBorder="1"/>
    <xf numFmtId="177" fontId="2" fillId="0" borderId="18" xfId="0" applyNumberFormat="1" applyFont="1" applyFill="1" applyBorder="1" applyAlignment="1">
      <alignment horizontal="right"/>
    </xf>
    <xf numFmtId="182" fontId="10" fillId="0" borderId="9" xfId="0" applyNumberFormat="1" applyFont="1" applyFill="1" applyBorder="1" applyAlignment="1">
      <alignment horizontal="right"/>
    </xf>
    <xf numFmtId="182" fontId="10" fillId="0" borderId="18" xfId="0" applyNumberFormat="1" applyFont="1" applyFill="1" applyBorder="1" applyAlignment="1">
      <alignment horizontal="right"/>
    </xf>
    <xf numFmtId="177" fontId="10" fillId="0" borderId="9" xfId="0" applyNumberFormat="1" applyFont="1" applyFill="1" applyBorder="1" applyAlignment="1">
      <alignment horizontal="right"/>
    </xf>
    <xf numFmtId="177" fontId="10" fillId="0" borderId="18" xfId="0" applyNumberFormat="1" applyFont="1" applyFill="1" applyBorder="1" applyAlignment="1">
      <alignment horizontal="right"/>
    </xf>
    <xf numFmtId="178" fontId="2" fillId="0" borderId="3" xfId="2" applyNumberFormat="1" applyFont="1" applyFill="1" applyBorder="1" applyAlignment="1"/>
    <xf numFmtId="178" fontId="2" fillId="0" borderId="0" xfId="2" applyNumberFormat="1" applyFont="1" applyFill="1" applyBorder="1" applyAlignment="1"/>
    <xf numFmtId="9" fontId="2" fillId="0" borderId="9" xfId="0" applyNumberFormat="1" applyFont="1" applyFill="1" applyBorder="1" applyAlignment="1">
      <alignment horizontal="right"/>
    </xf>
    <xf numFmtId="177" fontId="2" fillId="0" borderId="3" xfId="2" applyFont="1" applyFill="1" applyBorder="1"/>
    <xf numFmtId="177" fontId="2" fillId="0" borderId="0" xfId="2" applyFont="1" applyFill="1" applyBorder="1"/>
    <xf numFmtId="177" fontId="2" fillId="0" borderId="3" xfId="0" applyNumberFormat="1" applyFont="1" applyFill="1" applyBorder="1" applyAlignment="1"/>
    <xf numFmtId="177" fontId="2" fillId="0" borderId="0" xfId="0" applyNumberFormat="1" applyFont="1" applyFill="1" applyBorder="1" applyAlignment="1"/>
    <xf numFmtId="177" fontId="2" fillId="0" borderId="9" xfId="2" applyNumberFormat="1" applyFont="1" applyFill="1" applyBorder="1" applyAlignment="1">
      <alignment horizontal="right"/>
    </xf>
    <xf numFmtId="177" fontId="2" fillId="0" borderId="9" xfId="2" applyFont="1" applyFill="1" applyBorder="1" applyAlignment="1">
      <alignment horizontal="right"/>
    </xf>
    <xf numFmtId="177" fontId="2" fillId="0" borderId="18" xfId="2" applyFont="1" applyFill="1" applyBorder="1" applyAlignment="1">
      <alignment horizontal="right"/>
    </xf>
    <xf numFmtId="177" fontId="2" fillId="0" borderId="7" xfId="0" applyNumberFormat="1" applyFont="1" applyFill="1" applyBorder="1" applyAlignment="1"/>
    <xf numFmtId="177" fontId="2" fillId="0" borderId="4" xfId="0" applyNumberFormat="1" applyFont="1" applyFill="1" applyBorder="1" applyAlignment="1"/>
    <xf numFmtId="0" fontId="2" fillId="0" borderId="8" xfId="0" applyFont="1" applyFill="1" applyBorder="1"/>
    <xf numFmtId="0" fontId="2" fillId="0" borderId="0" xfId="0" applyFont="1" applyFill="1" applyBorder="1" applyAlignment="1">
      <alignment horizontal="center" vertical="top"/>
    </xf>
    <xf numFmtId="0" fontId="2" fillId="0" borderId="4" xfId="0" applyFont="1" applyFill="1" applyBorder="1" applyAlignment="1">
      <alignment horizontal="center" vertical="top"/>
    </xf>
    <xf numFmtId="0" fontId="10" fillId="2" borderId="0" xfId="0" applyFont="1" applyFill="1"/>
    <xf numFmtId="0" fontId="1" fillId="0" borderId="5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58" fontId="5" fillId="0" borderId="7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left"/>
    </xf>
    <xf numFmtId="177" fontId="17" fillId="0" borderId="6" xfId="2" applyFont="1" applyFill="1" applyBorder="1" applyAlignment="1">
      <alignment vertical="center"/>
    </xf>
    <xf numFmtId="177" fontId="14" fillId="0" borderId="10" xfId="2" applyFont="1" applyFill="1" applyBorder="1" applyAlignment="1">
      <alignment vertical="center"/>
    </xf>
    <xf numFmtId="9" fontId="13" fillId="0" borderId="0" xfId="0" applyNumberFormat="1" applyFont="1" applyFill="1" applyBorder="1" applyAlignment="1">
      <alignment horizontal="left" vertical="center"/>
    </xf>
    <xf numFmtId="0" fontId="14" fillId="2" borderId="10" xfId="0" applyFont="1" applyFill="1" applyBorder="1" applyAlignment="1">
      <alignment horizontal="center" vertical="center"/>
    </xf>
    <xf numFmtId="0" fontId="14" fillId="2" borderId="11" xfId="0" applyFont="1" applyFill="1" applyBorder="1" applyAlignment="1">
      <alignment horizontal="center" vertical="center"/>
    </xf>
    <xf numFmtId="179" fontId="2" fillId="2" borderId="3" xfId="2" applyNumberFormat="1" applyFont="1" applyFill="1" applyBorder="1" applyAlignment="1"/>
    <xf numFmtId="179" fontId="2" fillId="2" borderId="0" xfId="2" applyNumberFormat="1" applyFont="1" applyFill="1" applyBorder="1" applyAlignment="1"/>
    <xf numFmtId="177" fontId="2" fillId="2" borderId="9" xfId="0" applyNumberFormat="1" applyFont="1" applyFill="1" applyBorder="1" applyAlignment="1">
      <alignment horizontal="right"/>
    </xf>
    <xf numFmtId="179" fontId="2" fillId="2" borderId="3" xfId="2" applyNumberFormat="1" applyFont="1" applyFill="1" applyBorder="1" applyAlignment="1">
      <alignment horizontal="center"/>
    </xf>
    <xf numFmtId="9" fontId="10" fillId="2" borderId="0" xfId="0" applyNumberFormat="1" applyFont="1" applyFill="1" applyBorder="1" applyAlignment="1">
      <alignment horizontal="center"/>
    </xf>
    <xf numFmtId="179" fontId="2" fillId="2" borderId="0" xfId="2" applyNumberFormat="1" applyFont="1" applyFill="1" applyBorder="1" applyAlignment="1">
      <alignment horizontal="center"/>
    </xf>
    <xf numFmtId="177" fontId="2" fillId="2" borderId="14" xfId="0" applyNumberFormat="1" applyFont="1" applyFill="1" applyBorder="1" applyAlignment="1">
      <alignment horizontal="right"/>
    </xf>
    <xf numFmtId="0" fontId="2" fillId="4" borderId="0" xfId="0" applyFont="1" applyFill="1" applyBorder="1"/>
    <xf numFmtId="177" fontId="2" fillId="2" borderId="19" xfId="0" applyNumberFormat="1" applyFont="1" applyFill="1" applyBorder="1" applyAlignment="1">
      <alignment horizontal="right"/>
    </xf>
    <xf numFmtId="9" fontId="10" fillId="2" borderId="3" xfId="0" applyNumberFormat="1" applyFont="1" applyFill="1" applyBorder="1" applyAlignment="1">
      <alignment horizontal="center"/>
    </xf>
    <xf numFmtId="9" fontId="16" fillId="2" borderId="3" xfId="0" applyNumberFormat="1" applyFont="1" applyFill="1" applyBorder="1" applyAlignment="1">
      <alignment horizontal="center"/>
    </xf>
    <xf numFmtId="177" fontId="16" fillId="2" borderId="0" xfId="0" applyNumberFormat="1" applyFont="1" applyFill="1" applyBorder="1" applyAlignment="1">
      <alignment horizontal="center"/>
    </xf>
    <xf numFmtId="179" fontId="5" fillId="2" borderId="3" xfId="2" applyNumberFormat="1" applyFont="1" applyFill="1" applyBorder="1" applyAlignment="1">
      <alignment horizontal="center"/>
    </xf>
    <xf numFmtId="179" fontId="5" fillId="2" borderId="0" xfId="2" applyNumberFormat="1" applyFont="1" applyFill="1" applyBorder="1" applyAlignment="1">
      <alignment horizontal="center"/>
    </xf>
    <xf numFmtId="177" fontId="2" fillId="2" borderId="14" xfId="0" applyNumberFormat="1" applyFont="1" applyFill="1" applyBorder="1" applyAlignment="1">
      <alignment horizontal="center"/>
    </xf>
    <xf numFmtId="179" fontId="15" fillId="2" borderId="3" xfId="2" applyNumberFormat="1" applyFont="1" applyFill="1" applyBorder="1"/>
    <xf numFmtId="179" fontId="15" fillId="2" borderId="0" xfId="2" applyNumberFormat="1" applyFont="1" applyFill="1" applyBorder="1"/>
    <xf numFmtId="179" fontId="15" fillId="2" borderId="3" xfId="2" applyNumberFormat="1" applyFont="1" applyFill="1" applyBorder="1" applyAlignment="1"/>
    <xf numFmtId="181" fontId="2" fillId="2" borderId="0" xfId="6" applyNumberFormat="1" applyFont="1" applyFill="1" applyBorder="1" applyAlignment="1">
      <alignment horizontal="center"/>
    </xf>
    <xf numFmtId="179" fontId="15" fillId="2" borderId="0" xfId="2" applyNumberFormat="1" applyFont="1" applyFill="1" applyBorder="1" applyAlignment="1"/>
    <xf numFmtId="9" fontId="2" fillId="2" borderId="0" xfId="6" applyFont="1" applyFill="1" applyBorder="1" applyAlignment="1">
      <alignment horizontal="center"/>
    </xf>
    <xf numFmtId="179" fontId="2" fillId="2" borderId="3" xfId="0" applyNumberFormat="1" applyFont="1" applyFill="1" applyBorder="1" applyAlignment="1"/>
    <xf numFmtId="179" fontId="2" fillId="2" borderId="0" xfId="0" applyNumberFormat="1" applyFont="1" applyFill="1" applyBorder="1" applyAlignment="1"/>
    <xf numFmtId="179" fontId="2" fillId="2" borderId="7" xfId="2" applyNumberFormat="1" applyFont="1" applyFill="1" applyBorder="1" applyAlignment="1"/>
    <xf numFmtId="179" fontId="2" fillId="2" borderId="4" xfId="2" applyNumberFormat="1" applyFont="1" applyFill="1" applyBorder="1" applyAlignment="1"/>
    <xf numFmtId="177" fontId="2" fillId="2" borderId="4" xfId="0" applyNumberFormat="1" applyFont="1" applyFill="1" applyBorder="1"/>
    <xf numFmtId="0" fontId="2" fillId="2" borderId="4" xfId="0" applyFont="1" applyFill="1" applyBorder="1"/>
    <xf numFmtId="177" fontId="2" fillId="2" borderId="0" xfId="0" applyNumberFormat="1" applyFont="1" applyFill="1" applyBorder="1"/>
    <xf numFmtId="9" fontId="2" fillId="2" borderId="0" xfId="0" applyNumberFormat="1" applyFont="1" applyFill="1" applyBorder="1" applyAlignment="1">
      <alignment horizontal="center"/>
    </xf>
    <xf numFmtId="9" fontId="2" fillId="2" borderId="0" xfId="0" applyNumberFormat="1" applyFont="1" applyFill="1" applyBorder="1"/>
    <xf numFmtId="182" fontId="10" fillId="2" borderId="9" xfId="0" applyNumberFormat="1" applyFont="1" applyFill="1" applyBorder="1" applyAlignment="1">
      <alignment horizontal="right"/>
    </xf>
    <xf numFmtId="177" fontId="10" fillId="2" borderId="9" xfId="0" applyNumberFormat="1" applyFont="1" applyFill="1" applyBorder="1" applyAlignment="1">
      <alignment horizontal="right"/>
    </xf>
    <xf numFmtId="178" fontId="2" fillId="2" borderId="0" xfId="2" applyNumberFormat="1" applyFont="1" applyFill="1" applyBorder="1" applyAlignment="1"/>
    <xf numFmtId="9" fontId="2" fillId="2" borderId="9" xfId="0" applyNumberFormat="1" applyFont="1" applyFill="1" applyBorder="1" applyAlignment="1">
      <alignment horizontal="right"/>
    </xf>
    <xf numFmtId="177" fontId="2" fillId="2" borderId="0" xfId="2" applyFont="1" applyFill="1" applyBorder="1"/>
    <xf numFmtId="177" fontId="2" fillId="2" borderId="0" xfId="0" applyNumberFormat="1" applyFont="1" applyFill="1" applyBorder="1" applyAlignment="1"/>
    <xf numFmtId="177" fontId="2" fillId="2" borderId="9" xfId="2" applyNumberFormat="1" applyFont="1" applyFill="1" applyBorder="1" applyAlignment="1">
      <alignment horizontal="right"/>
    </xf>
    <xf numFmtId="177" fontId="2" fillId="2" borderId="9" xfId="2" applyFont="1" applyFill="1" applyBorder="1" applyAlignment="1">
      <alignment horizontal="right"/>
    </xf>
    <xf numFmtId="177" fontId="2" fillId="2" borderId="4" xfId="0" applyNumberFormat="1" applyFont="1" applyFill="1" applyBorder="1" applyAlignment="1"/>
    <xf numFmtId="0" fontId="14" fillId="3" borderId="0" xfId="0" applyFont="1" applyFill="1" applyBorder="1" applyAlignment="1">
      <alignment horizontal="left" vertical="center"/>
    </xf>
    <xf numFmtId="177" fontId="2" fillId="0" borderId="0" xfId="0" applyNumberFormat="1" applyFont="1" applyFill="1" applyBorder="1" applyAlignment="1">
      <alignment horizontal="left" vertical="top"/>
    </xf>
    <xf numFmtId="0" fontId="2" fillId="0" borderId="13" xfId="0" applyFont="1" applyFill="1" applyBorder="1" applyAlignment="1">
      <alignment horizontal="center" vertical="top"/>
    </xf>
    <xf numFmtId="0" fontId="2" fillId="0" borderId="8" xfId="0" applyFont="1" applyFill="1" applyBorder="1" applyAlignment="1">
      <alignment horizontal="center" vertical="top"/>
    </xf>
    <xf numFmtId="177" fontId="2" fillId="3" borderId="1" xfId="0" applyNumberFormat="1" applyFont="1" applyFill="1" applyBorder="1" applyAlignment="1">
      <alignment horizontal="left" vertical="top"/>
    </xf>
    <xf numFmtId="177" fontId="2" fillId="3" borderId="2" xfId="0" applyNumberFormat="1" applyFont="1" applyFill="1" applyBorder="1" applyAlignment="1">
      <alignment horizontal="left" vertical="top"/>
    </xf>
    <xf numFmtId="0" fontId="2" fillId="0" borderId="3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top"/>
    </xf>
    <xf numFmtId="0" fontId="2" fillId="0" borderId="7" xfId="0" applyFont="1" applyFill="1" applyBorder="1" applyAlignment="1">
      <alignment horizontal="center" vertical="top"/>
    </xf>
    <xf numFmtId="0" fontId="5" fillId="3" borderId="2" xfId="0" applyFont="1" applyFill="1" applyBorder="1"/>
    <xf numFmtId="183" fontId="5" fillId="0" borderId="2" xfId="0" applyNumberFormat="1" applyFont="1" applyFill="1" applyBorder="1" applyAlignment="1">
      <alignment horizontal="left" vertical="center"/>
    </xf>
    <xf numFmtId="58" fontId="5" fillId="0" borderId="4" xfId="0" applyNumberFormat="1" applyFont="1" applyFill="1" applyBorder="1" applyAlignment="1">
      <alignment horizontal="center"/>
    </xf>
    <xf numFmtId="183" fontId="5" fillId="0" borderId="4" xfId="0" applyNumberFormat="1" applyFont="1" applyFill="1" applyBorder="1" applyAlignment="1">
      <alignment horizontal="left" vertical="center"/>
    </xf>
    <xf numFmtId="0" fontId="5" fillId="3" borderId="2" xfId="0" applyFont="1" applyFill="1" applyBorder="1" applyAlignment="1">
      <alignment horizontal="left"/>
    </xf>
    <xf numFmtId="177" fontId="14" fillId="0" borderId="11" xfId="2" applyFont="1" applyFill="1" applyBorder="1" applyAlignment="1">
      <alignment vertical="center"/>
    </xf>
    <xf numFmtId="0" fontId="14" fillId="2" borderId="12" xfId="0" applyFont="1" applyFill="1" applyBorder="1" applyAlignment="1">
      <alignment horizontal="center" vertical="center"/>
    </xf>
    <xf numFmtId="0" fontId="2" fillId="2" borderId="13" xfId="0" applyFont="1" applyFill="1" applyBorder="1"/>
    <xf numFmtId="179" fontId="2" fillId="0" borderId="16" xfId="2" applyNumberFormat="1" applyFont="1" applyFill="1" applyBorder="1" applyAlignment="1"/>
    <xf numFmtId="177" fontId="2" fillId="0" borderId="16" xfId="0" applyNumberFormat="1" applyFont="1" applyFill="1" applyBorder="1" applyAlignment="1"/>
    <xf numFmtId="0" fontId="10" fillId="2" borderId="13" xfId="0" applyFont="1" applyFill="1" applyBorder="1"/>
    <xf numFmtId="179" fontId="10" fillId="0" borderId="0" xfId="2" applyNumberFormat="1" applyFont="1" applyFill="1" applyBorder="1" applyAlignment="1">
      <alignment horizontal="center"/>
    </xf>
    <xf numFmtId="179" fontId="10" fillId="0" borderId="14" xfId="2" applyNumberFormat="1" applyFont="1" applyFill="1" applyBorder="1" applyAlignment="1">
      <alignment horizontal="center" wrapText="1"/>
    </xf>
    <xf numFmtId="179" fontId="2" fillId="0" borderId="14" xfId="2" applyNumberFormat="1" applyFont="1" applyFill="1" applyBorder="1" applyAlignment="1">
      <alignment horizontal="center"/>
    </xf>
    <xf numFmtId="177" fontId="2" fillId="0" borderId="14" xfId="0" applyNumberFormat="1" applyFont="1" applyFill="1" applyBorder="1"/>
    <xf numFmtId="0" fontId="10" fillId="0" borderId="14" xfId="0" applyFont="1" applyFill="1" applyBorder="1" applyAlignment="1">
      <alignment horizontal="center" wrapText="1"/>
    </xf>
    <xf numFmtId="179" fontId="3" fillId="0" borderId="0" xfId="2" applyNumberFormat="1" applyFont="1" applyFill="1" applyBorder="1" applyAlignment="1">
      <alignment horizontal="center"/>
    </xf>
    <xf numFmtId="177" fontId="3" fillId="0" borderId="14" xfId="0" applyNumberFormat="1" applyFont="1" applyFill="1" applyBorder="1"/>
    <xf numFmtId="179" fontId="3" fillId="0" borderId="14" xfId="2" applyNumberFormat="1" applyFont="1" applyFill="1" applyBorder="1" applyAlignment="1">
      <alignment horizontal="center"/>
    </xf>
    <xf numFmtId="177" fontId="3" fillId="0" borderId="14" xfId="0" applyNumberFormat="1" applyFont="1" applyFill="1" applyBorder="1" applyAlignment="1">
      <alignment horizontal="right"/>
    </xf>
    <xf numFmtId="0" fontId="18" fillId="0" borderId="0" xfId="0" applyFont="1"/>
    <xf numFmtId="179" fontId="16" fillId="0" borderId="0" xfId="2" applyNumberFormat="1" applyFont="1" applyFill="1" applyBorder="1" applyAlignment="1">
      <alignment horizontal="center"/>
    </xf>
    <xf numFmtId="177" fontId="16" fillId="0" borderId="14" xfId="0" applyNumberFormat="1" applyFont="1" applyFill="1" applyBorder="1" applyAlignment="1">
      <alignment horizontal="center"/>
    </xf>
    <xf numFmtId="179" fontId="19" fillId="0" borderId="0" xfId="2" applyNumberFormat="1" applyFont="1" applyFill="1" applyBorder="1"/>
    <xf numFmtId="177" fontId="20" fillId="0" borderId="14" xfId="0" applyNumberFormat="1" applyFont="1" applyFill="1" applyBorder="1" applyAlignment="1">
      <alignment horizontal="center"/>
    </xf>
    <xf numFmtId="0" fontId="2" fillId="2" borderId="5" xfId="0" applyFont="1" applyFill="1" applyBorder="1"/>
    <xf numFmtId="177" fontId="2" fillId="0" borderId="16" xfId="0" applyNumberFormat="1" applyFont="1" applyFill="1" applyBorder="1" applyAlignment="1">
      <alignment horizontal="center"/>
    </xf>
    <xf numFmtId="179" fontId="2" fillId="0" borderId="19" xfId="2" applyNumberFormat="1" applyFont="1" applyFill="1" applyBorder="1" applyAlignment="1">
      <alignment horizontal="center" vertical="top" wrapText="1"/>
    </xf>
    <xf numFmtId="179" fontId="2" fillId="0" borderId="9" xfId="2" applyNumberFormat="1" applyFont="1" applyFill="1" applyBorder="1" applyAlignment="1">
      <alignment horizontal="center" vertical="top" wrapText="1"/>
    </xf>
    <xf numFmtId="179" fontId="2" fillId="0" borderId="14" xfId="2" applyNumberFormat="1" applyFont="1" applyFill="1" applyBorder="1" applyAlignment="1">
      <alignment horizontal="left"/>
    </xf>
    <xf numFmtId="179" fontId="10" fillId="0" borderId="14" xfId="2" applyNumberFormat="1" applyFont="1" applyFill="1" applyBorder="1" applyAlignment="1"/>
    <xf numFmtId="179" fontId="15" fillId="0" borderId="14" xfId="2" applyNumberFormat="1" applyFont="1" applyFill="1" applyBorder="1" applyAlignment="1"/>
    <xf numFmtId="177" fontId="2" fillId="0" borderId="14" xfId="0" applyNumberFormat="1" applyFont="1" applyFill="1" applyBorder="1" applyAlignment="1"/>
    <xf numFmtId="177" fontId="2" fillId="0" borderId="9" xfId="0" applyNumberFormat="1" applyFont="1" applyFill="1" applyBorder="1" applyAlignment="1">
      <alignment horizontal="center"/>
    </xf>
    <xf numFmtId="0" fontId="2" fillId="2" borderId="8" xfId="0" applyFont="1" applyFill="1" applyBorder="1"/>
    <xf numFmtId="177" fontId="2" fillId="0" borderId="0" xfId="0" applyNumberFormat="1" applyFont="1" applyFill="1" applyBorder="1" applyAlignment="1">
      <alignment horizontal="center" vertical="top"/>
    </xf>
    <xf numFmtId="177" fontId="2" fillId="3" borderId="5" xfId="0" applyNumberFormat="1" applyFont="1" applyFill="1" applyBorder="1" applyAlignment="1">
      <alignment horizontal="left" vertical="top"/>
    </xf>
    <xf numFmtId="0" fontId="2" fillId="0" borderId="13" xfId="0" applyFont="1" applyFill="1" applyBorder="1" applyAlignment="1">
      <alignment horizontal="center" vertical="center"/>
    </xf>
    <xf numFmtId="177" fontId="2" fillId="0" borderId="3" xfId="0" applyNumberFormat="1" applyFont="1" applyFill="1" applyBorder="1" applyAlignment="1">
      <alignment horizontal="center" vertical="top"/>
    </xf>
    <xf numFmtId="0" fontId="2" fillId="0" borderId="8" xfId="0" applyFont="1" applyFill="1" applyBorder="1" applyAlignment="1">
      <alignment horizontal="center" vertical="center"/>
    </xf>
    <xf numFmtId="177" fontId="2" fillId="0" borderId="7" xfId="0" applyNumberFormat="1" applyFont="1" applyFill="1" applyBorder="1" applyAlignment="1">
      <alignment horizontal="center" vertical="top"/>
    </xf>
    <xf numFmtId="177" fontId="2" fillId="0" borderId="4" xfId="0" applyNumberFormat="1" applyFont="1" applyFill="1" applyBorder="1" applyAlignment="1">
      <alignment horizontal="center" vertical="top"/>
    </xf>
    <xf numFmtId="0" fontId="2" fillId="2" borderId="5" xfId="0" applyFont="1" applyFill="1" applyBorder="1"/>
    <xf numFmtId="0" fontId="2" fillId="2" borderId="13" xfId="0" applyFont="1" applyFill="1" applyBorder="1"/>
    <xf numFmtId="0" fontId="7" fillId="3" borderId="13" xfId="0" applyFont="1" applyFill="1" applyBorder="1" applyAlignment="1">
      <alignment horizontal="center" vertical="center"/>
    </xf>
    <xf numFmtId="183" fontId="5" fillId="0" borderId="5" xfId="0" applyNumberFormat="1" applyFont="1" applyFill="1" applyBorder="1" applyAlignment="1">
      <alignment horizontal="left" vertical="center"/>
    </xf>
    <xf numFmtId="183" fontId="5" fillId="0" borderId="8" xfId="0" applyNumberFormat="1" applyFont="1" applyFill="1" applyBorder="1" applyAlignment="1">
      <alignment horizontal="left" vertical="center"/>
    </xf>
    <xf numFmtId="0" fontId="5" fillId="3" borderId="5" xfId="0" applyFont="1" applyFill="1" applyBorder="1" applyAlignment="1">
      <alignment horizontal="left"/>
    </xf>
    <xf numFmtId="177" fontId="14" fillId="0" borderId="12" xfId="2" applyFont="1" applyFill="1" applyBorder="1" applyAlignment="1">
      <alignment vertical="center"/>
    </xf>
    <xf numFmtId="177" fontId="21" fillId="0" borderId="0" xfId="49" applyFont="1" applyFill="1" applyBorder="1" applyAlignment="1" applyProtection="1">
      <alignment horizontal="center" wrapText="1"/>
    </xf>
    <xf numFmtId="0" fontId="10" fillId="3" borderId="13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9" fontId="2" fillId="0" borderId="13" xfId="0" applyNumberFormat="1" applyFont="1" applyFill="1" applyBorder="1" applyAlignment="1"/>
    <xf numFmtId="9" fontId="4" fillId="0" borderId="13" xfId="0" applyNumberFormat="1" applyFont="1" applyFill="1" applyBorder="1" applyAlignment="1"/>
    <xf numFmtId="0" fontId="2" fillId="0" borderId="13" xfId="0" applyFont="1" applyFill="1" applyBorder="1"/>
    <xf numFmtId="0" fontId="3" fillId="0" borderId="13" xfId="0" applyFont="1" applyFill="1" applyBorder="1"/>
    <xf numFmtId="0" fontId="18" fillId="0" borderId="13" xfId="0" applyFont="1" applyBorder="1"/>
    <xf numFmtId="0" fontId="16" fillId="0" borderId="13" xfId="0" applyFont="1" applyFill="1" applyBorder="1"/>
    <xf numFmtId="0" fontId="20" fillId="0" borderId="13" xfId="0" applyFont="1" applyFill="1" applyBorder="1"/>
    <xf numFmtId="0" fontId="14" fillId="3" borderId="5" xfId="0" applyFont="1" applyFill="1" applyBorder="1" applyAlignment="1">
      <alignment horizontal="left" vertical="center"/>
    </xf>
    <xf numFmtId="177" fontId="2" fillId="0" borderId="13" xfId="0" applyNumberFormat="1" applyFont="1" applyFill="1" applyBorder="1" applyAlignment="1">
      <alignment horizontal="left" vertical="top"/>
    </xf>
    <xf numFmtId="177" fontId="2" fillId="0" borderId="13" xfId="0" applyNumberFormat="1" applyFont="1" applyFill="1" applyBorder="1" applyAlignment="1">
      <alignment horizontal="center" vertical="top"/>
    </xf>
    <xf numFmtId="177" fontId="2" fillId="0" borderId="8" xfId="0" applyNumberFormat="1" applyFont="1" applyFill="1" applyBorder="1" applyAlignment="1">
      <alignment horizontal="center" vertical="top"/>
    </xf>
    <xf numFmtId="0" fontId="10" fillId="0" borderId="0" xfId="0" applyFont="1" applyFill="1"/>
    <xf numFmtId="0" fontId="22" fillId="0" borderId="0" xfId="0" applyFont="1" applyFill="1"/>
    <xf numFmtId="0" fontId="2" fillId="0" borderId="1" xfId="0" applyFont="1" applyFill="1" applyBorder="1"/>
    <xf numFmtId="0" fontId="2" fillId="0" borderId="2" xfId="0" applyFont="1" applyFill="1" applyBorder="1"/>
    <xf numFmtId="0" fontId="23" fillId="0" borderId="0" xfId="0" applyFont="1" applyFill="1"/>
    <xf numFmtId="0" fontId="7" fillId="3" borderId="20" xfId="0" applyFont="1" applyFill="1" applyBorder="1" applyAlignment="1">
      <alignment horizontal="center" vertical="center"/>
    </xf>
    <xf numFmtId="0" fontId="7" fillId="3" borderId="21" xfId="0" applyFont="1" applyFill="1" applyBorder="1" applyAlignment="1">
      <alignment horizontal="center" vertical="center"/>
    </xf>
    <xf numFmtId="0" fontId="5" fillId="3" borderId="3" xfId="0" applyFont="1" applyFill="1" applyBorder="1" applyAlignment="1"/>
    <xf numFmtId="0" fontId="5" fillId="3" borderId="0" xfId="0" applyFont="1" applyFill="1" applyBorder="1" applyAlignment="1"/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4" fillId="0" borderId="2" xfId="0" applyFont="1" applyFill="1" applyBorder="1" applyAlignment="1">
      <alignment horizontal="center" vertical="center" wrapText="1"/>
    </xf>
    <xf numFmtId="0" fontId="24" fillId="0" borderId="7" xfId="0" applyFont="1" applyFill="1" applyBorder="1" applyAlignment="1">
      <alignment vertical="center" wrapText="1"/>
    </xf>
    <xf numFmtId="0" fontId="24" fillId="0" borderId="4" xfId="0" applyFont="1" applyFill="1" applyBorder="1" applyAlignment="1">
      <alignment vertical="center" wrapText="1"/>
    </xf>
    <xf numFmtId="0" fontId="24" fillId="0" borderId="4" xfId="0" applyFont="1" applyFill="1" applyBorder="1" applyAlignment="1">
      <alignment horizontal="center" vertical="center" wrapText="1"/>
    </xf>
    <xf numFmtId="9" fontId="2" fillId="0" borderId="0" xfId="0" applyNumberFormat="1" applyFont="1" applyFill="1" applyBorder="1" applyAlignment="1">
      <alignment horizontal="left"/>
    </xf>
    <xf numFmtId="0" fontId="14" fillId="3" borderId="3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center" vertical="center"/>
    </xf>
    <xf numFmtId="0" fontId="10" fillId="5" borderId="3" xfId="0" applyFont="1" applyFill="1" applyBorder="1"/>
    <xf numFmtId="0" fontId="10" fillId="5" borderId="0" xfId="0" applyFont="1" applyFill="1" applyBorder="1"/>
    <xf numFmtId="0" fontId="10" fillId="5" borderId="0" xfId="0" applyFont="1" applyFill="1" applyAlignment="1">
      <alignment horizontal="center"/>
    </xf>
    <xf numFmtId="0" fontId="2" fillId="0" borderId="0" xfId="0" applyFont="1" applyFill="1" applyAlignment="1"/>
    <xf numFmtId="9" fontId="2" fillId="0" borderId="0" xfId="0" applyNumberFormat="1" applyFont="1" applyFill="1" applyBorder="1" applyAlignment="1"/>
    <xf numFmtId="0" fontId="14" fillId="3" borderId="3" xfId="0" applyFont="1" applyFill="1" applyBorder="1" applyAlignment="1">
      <alignment vertical="center"/>
    </xf>
    <xf numFmtId="0" fontId="14" fillId="3" borderId="0" xfId="0" applyFont="1" applyFill="1" applyBorder="1" applyAlignment="1">
      <alignment vertical="center"/>
    </xf>
    <xf numFmtId="0" fontId="5" fillId="0" borderId="22" xfId="0" applyFont="1" applyFill="1" applyBorder="1" applyAlignment="1"/>
    <xf numFmtId="0" fontId="5" fillId="0" borderId="23" xfId="0" applyFont="1" applyFill="1" applyBorder="1" applyAlignment="1"/>
    <xf numFmtId="177" fontId="5" fillId="0" borderId="23" xfId="0" applyNumberFormat="1" applyFont="1" applyFill="1" applyBorder="1" applyAlignment="1"/>
    <xf numFmtId="0" fontId="5" fillId="0" borderId="24" xfId="0" applyFont="1" applyFill="1" applyBorder="1" applyAlignment="1"/>
    <xf numFmtId="0" fontId="5" fillId="0" borderId="25" xfId="0" applyFont="1" applyFill="1" applyBorder="1" applyAlignment="1"/>
    <xf numFmtId="177" fontId="5" fillId="0" borderId="25" xfId="0" applyNumberFormat="1" applyFont="1" applyFill="1" applyBorder="1" applyAlignment="1"/>
    <xf numFmtId="0" fontId="22" fillId="0" borderId="26" xfId="0" applyFont="1" applyFill="1" applyBorder="1" applyAlignment="1"/>
    <xf numFmtId="0" fontId="25" fillId="0" borderId="27" xfId="0" applyFont="1" applyFill="1" applyBorder="1" applyAlignment="1"/>
    <xf numFmtId="177" fontId="25" fillId="0" borderId="27" xfId="0" applyNumberFormat="1" applyFont="1" applyFill="1" applyBorder="1" applyAlignment="1"/>
    <xf numFmtId="0" fontId="14" fillId="3" borderId="1" xfId="0" applyFont="1" applyFill="1" applyBorder="1" applyAlignment="1">
      <alignment vertical="center"/>
    </xf>
    <xf numFmtId="0" fontId="14" fillId="3" borderId="2" xfId="0" applyFont="1" applyFill="1" applyBorder="1" applyAlignment="1">
      <alignment vertical="center"/>
    </xf>
    <xf numFmtId="9" fontId="11" fillId="0" borderId="0" xfId="0" applyNumberFormat="1" applyFont="1" applyFill="1" applyAlignment="1">
      <alignment vertical="center" wrapText="1"/>
    </xf>
    <xf numFmtId="9" fontId="11" fillId="0" borderId="9" xfId="0" applyNumberFormat="1" applyFont="1" applyFill="1" applyBorder="1" applyAlignment="1">
      <alignment vertical="center"/>
    </xf>
    <xf numFmtId="0" fontId="2" fillId="0" borderId="3" xfId="0" applyFont="1" applyFill="1" applyBorder="1" applyAlignment="1">
      <alignment horizontal="right"/>
    </xf>
    <xf numFmtId="0" fontId="5" fillId="4" borderId="3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14" fillId="3" borderId="0" xfId="0" applyFont="1" applyFill="1" applyAlignment="1">
      <alignment horizontal="center" vertical="center"/>
    </xf>
    <xf numFmtId="177" fontId="2" fillId="0" borderId="0" xfId="0" applyNumberFormat="1" applyFont="1" applyFill="1" applyBorder="1" applyAlignment="1">
      <alignment horizontal="right"/>
    </xf>
    <xf numFmtId="9" fontId="16" fillId="0" borderId="0" xfId="0" applyNumberFormat="1" applyFont="1" applyFill="1" applyBorder="1" applyAlignment="1"/>
    <xf numFmtId="179" fontId="5" fillId="0" borderId="0" xfId="2" applyNumberFormat="1" applyFont="1" applyFill="1" applyBorder="1" applyAlignment="1"/>
    <xf numFmtId="181" fontId="2" fillId="0" borderId="0" xfId="6" applyNumberFormat="1" applyFont="1" applyFill="1" applyBorder="1" applyAlignment="1"/>
    <xf numFmtId="9" fontId="2" fillId="0" borderId="0" xfId="6" applyFont="1" applyFill="1" applyBorder="1" applyAlignment="1"/>
    <xf numFmtId="177" fontId="10" fillId="0" borderId="0" xfId="0" applyNumberFormat="1" applyFont="1" applyFill="1" applyBorder="1" applyAlignment="1"/>
    <xf numFmtId="179" fontId="26" fillId="0" borderId="0" xfId="2" applyNumberFormat="1" applyFont="1" applyFill="1" applyBorder="1" applyAlignment="1"/>
    <xf numFmtId="177" fontId="2" fillId="0" borderId="0" xfId="2" applyFont="1" applyFill="1" applyBorder="1" applyAlignment="1"/>
    <xf numFmtId="182" fontId="5" fillId="0" borderId="25" xfId="0" applyNumberFormat="1" applyFont="1" applyFill="1" applyBorder="1" applyAlignment="1"/>
    <xf numFmtId="0" fontId="2" fillId="4" borderId="3" xfId="0" applyFont="1" applyFill="1" applyBorder="1" applyAlignment="1">
      <alignment horizontal="center" vertical="top"/>
    </xf>
    <xf numFmtId="0" fontId="2" fillId="4" borderId="0" xfId="0" applyFont="1" applyFill="1" applyBorder="1" applyAlignment="1">
      <alignment horizontal="center" vertical="top"/>
    </xf>
    <xf numFmtId="0" fontId="2" fillId="4" borderId="7" xfId="0" applyFont="1" applyFill="1" applyBorder="1" applyAlignment="1">
      <alignment horizontal="center" vertical="top"/>
    </xf>
    <xf numFmtId="0" fontId="2" fillId="4" borderId="4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center"/>
    </xf>
    <xf numFmtId="58" fontId="5" fillId="0" borderId="3" xfId="0" applyNumberFormat="1" applyFont="1" applyFill="1" applyBorder="1" applyAlignment="1">
      <alignment horizontal="center"/>
    </xf>
    <xf numFmtId="176" fontId="2" fillId="0" borderId="0" xfId="0" applyNumberFormat="1" applyFont="1" applyFill="1" applyAlignment="1">
      <alignment horizontal="center"/>
    </xf>
    <xf numFmtId="176" fontId="10" fillId="0" borderId="0" xfId="0" applyNumberFormat="1" applyFont="1" applyFill="1" applyAlignment="1">
      <alignment horizontal="center"/>
    </xf>
    <xf numFmtId="9" fontId="27" fillId="0" borderId="0" xfId="0" applyNumberFormat="1" applyFont="1" applyFill="1" applyBorder="1" applyAlignment="1"/>
    <xf numFmtId="176" fontId="10" fillId="0" borderId="0" xfId="0" applyNumberFormat="1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181" fontId="28" fillId="0" borderId="0" xfId="0" applyNumberFormat="1" applyFont="1" applyFill="1" applyBorder="1" applyAlignment="1"/>
    <xf numFmtId="9" fontId="10" fillId="0" borderId="0" xfId="6" applyNumberFormat="1" applyFont="1" applyFill="1" applyBorder="1" applyAlignment="1"/>
    <xf numFmtId="9" fontId="5" fillId="0" borderId="0" xfId="0" applyNumberFormat="1" applyFont="1" applyFill="1" applyBorder="1" applyAlignment="1"/>
    <xf numFmtId="181" fontId="10" fillId="0" borderId="0" xfId="6" applyNumberFormat="1" applyFont="1" applyFill="1" applyBorder="1" applyAlignment="1"/>
    <xf numFmtId="177" fontId="16" fillId="0" borderId="0" xfId="0" applyNumberFormat="1" applyFont="1" applyFill="1" applyBorder="1" applyAlignment="1"/>
    <xf numFmtId="9" fontId="22" fillId="0" borderId="0" xfId="6" applyFont="1" applyFill="1" applyBorder="1" applyAlignment="1"/>
    <xf numFmtId="9" fontId="2" fillId="4" borderId="0" xfId="6" applyFont="1" applyFill="1" applyBorder="1" applyAlignment="1"/>
    <xf numFmtId="177" fontId="2" fillId="4" borderId="0" xfId="0" applyNumberFormat="1" applyFont="1" applyFill="1" applyBorder="1" applyAlignment="1"/>
    <xf numFmtId="177" fontId="27" fillId="0" borderId="0" xfId="0" applyNumberFormat="1" applyFont="1" applyFill="1" applyBorder="1" applyAlignment="1"/>
    <xf numFmtId="177" fontId="29" fillId="4" borderId="0" xfId="0" applyNumberFormat="1" applyFont="1" applyFill="1" applyBorder="1" applyAlignment="1"/>
    <xf numFmtId="4" fontId="2" fillId="0" borderId="0" xfId="2" applyNumberFormat="1" applyFont="1" applyFill="1" applyBorder="1" applyAlignment="1"/>
    <xf numFmtId="10" fontId="25" fillId="0" borderId="27" xfId="0" applyNumberFormat="1" applyFont="1" applyFill="1" applyBorder="1" applyAlignment="1"/>
    <xf numFmtId="0" fontId="2" fillId="4" borderId="13" xfId="0" applyFont="1" applyFill="1" applyBorder="1" applyAlignment="1">
      <alignment horizontal="center" vertical="top"/>
    </xf>
    <xf numFmtId="0" fontId="2" fillId="4" borderId="8" xfId="0" applyFont="1" applyFill="1" applyBorder="1" applyAlignment="1">
      <alignment horizontal="center" vertical="top"/>
    </xf>
    <xf numFmtId="177" fontId="2" fillId="3" borderId="3" xfId="0" applyNumberFormat="1" applyFont="1" applyFill="1" applyBorder="1" applyAlignment="1">
      <alignment horizontal="left" vertical="top"/>
    </xf>
    <xf numFmtId="177" fontId="2" fillId="3" borderId="0" xfId="0" applyNumberFormat="1" applyFont="1" applyFill="1" applyBorder="1" applyAlignment="1">
      <alignment horizontal="left" vertical="top"/>
    </xf>
    <xf numFmtId="0" fontId="26" fillId="0" borderId="0" xfId="0" applyFont="1" applyFill="1"/>
    <xf numFmtId="0" fontId="5" fillId="3" borderId="0" xfId="0" applyFont="1" applyFill="1" applyBorder="1" applyAlignment="1">
      <alignment horizontal="center"/>
    </xf>
    <xf numFmtId="0" fontId="5" fillId="3" borderId="0" xfId="0" applyFont="1" applyFill="1" applyBorder="1"/>
    <xf numFmtId="183" fontId="0" fillId="0" borderId="0" xfId="0" applyNumberFormat="1" applyFont="1" applyFill="1" applyBorder="1" applyAlignment="1">
      <alignment horizontal="center" vertical="center"/>
    </xf>
    <xf numFmtId="58" fontId="5" fillId="0" borderId="0" xfId="0" applyNumberFormat="1" applyFont="1" applyFill="1" applyBorder="1" applyAlignment="1">
      <alignment horizontal="center"/>
    </xf>
    <xf numFmtId="184" fontId="2" fillId="0" borderId="0" xfId="0" applyNumberFormat="1" applyFont="1" applyFill="1" applyAlignment="1"/>
    <xf numFmtId="184" fontId="3" fillId="0" borderId="0" xfId="0" applyNumberFormat="1" applyFont="1" applyFill="1" applyAlignment="1">
      <alignment horizontal="center"/>
    </xf>
    <xf numFmtId="179" fontId="10" fillId="5" borderId="0" xfId="2" applyNumberFormat="1" applyFont="1" applyFill="1" applyBorder="1" applyAlignment="1">
      <alignment horizontal="center"/>
    </xf>
    <xf numFmtId="177" fontId="10" fillId="5" borderId="0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wrapText="1"/>
    </xf>
    <xf numFmtId="179" fontId="3" fillId="0" borderId="0" xfId="2" applyNumberFormat="1" applyFont="1" applyFill="1" applyBorder="1" applyAlignment="1"/>
    <xf numFmtId="177" fontId="3" fillId="0" borderId="0" xfId="0" applyNumberFormat="1" applyFont="1" applyFill="1" applyBorder="1" applyAlignment="1"/>
    <xf numFmtId="176" fontId="2" fillId="0" borderId="0" xfId="0" applyNumberFormat="1" applyFont="1" applyFill="1" applyAlignment="1">
      <alignment vertical="center"/>
    </xf>
    <xf numFmtId="177" fontId="20" fillId="0" borderId="0" xfId="0" applyNumberFormat="1" applyFont="1" applyFill="1" applyBorder="1" applyAlignment="1"/>
    <xf numFmtId="179" fontId="2" fillId="0" borderId="0" xfId="2" applyNumberFormat="1" applyFont="1" applyFill="1" applyBorder="1" applyAlignment="1">
      <alignment vertical="top" wrapText="1"/>
    </xf>
    <xf numFmtId="179" fontId="16" fillId="0" borderId="0" xfId="2" applyNumberFormat="1" applyFont="1" applyFill="1" applyBorder="1" applyAlignment="1"/>
    <xf numFmtId="179" fontId="16" fillId="4" borderId="0" xfId="2" applyNumberFormat="1" applyFont="1" applyFill="1" applyBorder="1" applyAlignment="1"/>
    <xf numFmtId="177" fontId="22" fillId="0" borderId="27" xfId="0" applyNumberFormat="1" applyFont="1" applyFill="1" applyBorder="1" applyAlignment="1"/>
    <xf numFmtId="0" fontId="22" fillId="0" borderId="27" xfId="0" applyFont="1" applyFill="1" applyBorder="1" applyAlignment="1"/>
    <xf numFmtId="177" fontId="2" fillId="4" borderId="3" xfId="0" applyNumberFormat="1" applyFont="1" applyFill="1" applyBorder="1" applyAlignment="1">
      <alignment horizontal="center" vertical="top"/>
    </xf>
    <xf numFmtId="177" fontId="2" fillId="4" borderId="0" xfId="0" applyNumberFormat="1" applyFont="1" applyFill="1" applyBorder="1" applyAlignment="1">
      <alignment horizontal="center" vertical="top"/>
    </xf>
    <xf numFmtId="177" fontId="2" fillId="4" borderId="7" xfId="0" applyNumberFormat="1" applyFont="1" applyFill="1" applyBorder="1" applyAlignment="1">
      <alignment horizontal="center" vertical="top"/>
    </xf>
    <xf numFmtId="177" fontId="2" fillId="4" borderId="4" xfId="0" applyNumberFormat="1" applyFont="1" applyFill="1" applyBorder="1" applyAlignment="1">
      <alignment horizontal="center" vertical="top"/>
    </xf>
    <xf numFmtId="177" fontId="2" fillId="3" borderId="13" xfId="0" applyNumberFormat="1" applyFont="1" applyFill="1" applyBorder="1" applyAlignment="1">
      <alignment horizontal="left" vertical="top"/>
    </xf>
    <xf numFmtId="0" fontId="2" fillId="0" borderId="5" xfId="0" applyFont="1" applyFill="1" applyBorder="1"/>
    <xf numFmtId="0" fontId="7" fillId="3" borderId="28" xfId="0" applyFont="1" applyFill="1" applyBorder="1" applyAlignment="1">
      <alignment horizontal="center" vertical="center"/>
    </xf>
    <xf numFmtId="183" fontId="0" fillId="0" borderId="13" xfId="0" applyNumberFormat="1" applyFont="1" applyFill="1" applyBorder="1" applyAlignment="1">
      <alignment horizontal="center" vertical="center"/>
    </xf>
    <xf numFmtId="0" fontId="24" fillId="0" borderId="8" xfId="0" applyFont="1" applyFill="1" applyBorder="1" applyAlignment="1">
      <alignment vertical="center" wrapText="1"/>
    </xf>
    <xf numFmtId="9" fontId="2" fillId="0" borderId="13" xfId="0" applyNumberFormat="1" applyFont="1" applyFill="1" applyBorder="1" applyAlignment="1">
      <alignment horizontal="left"/>
    </xf>
    <xf numFmtId="0" fontId="14" fillId="3" borderId="13" xfId="0" applyFont="1" applyFill="1" applyBorder="1" applyAlignment="1">
      <alignment vertical="center"/>
    </xf>
    <xf numFmtId="184" fontId="3" fillId="0" borderId="13" xfId="0" applyNumberFormat="1" applyFont="1" applyFill="1" applyBorder="1" applyAlignment="1">
      <alignment horizontal="center"/>
    </xf>
    <xf numFmtId="0" fontId="10" fillId="5" borderId="13" xfId="0" applyFont="1" applyFill="1" applyBorder="1"/>
    <xf numFmtId="0" fontId="2" fillId="0" borderId="13" xfId="0" applyFont="1" applyFill="1" applyBorder="1" applyAlignment="1"/>
    <xf numFmtId="0" fontId="3" fillId="0" borderId="13" xfId="0" applyFont="1" applyFill="1" applyBorder="1" applyAlignment="1"/>
    <xf numFmtId="0" fontId="18" fillId="0" borderId="13" xfId="0" applyFont="1" applyBorder="1" applyAlignment="1"/>
    <xf numFmtId="0" fontId="16" fillId="0" borderId="13" xfId="0" applyFont="1" applyFill="1" applyBorder="1" applyAlignment="1"/>
    <xf numFmtId="0" fontId="20" fillId="0" borderId="13" xfId="0" applyFont="1" applyFill="1" applyBorder="1" applyAlignment="1"/>
    <xf numFmtId="0" fontId="5" fillId="0" borderId="29" xfId="0" applyFont="1" applyFill="1" applyBorder="1" applyAlignment="1"/>
    <xf numFmtId="0" fontId="5" fillId="0" borderId="30" xfId="0" applyFont="1" applyFill="1" applyBorder="1" applyAlignment="1"/>
    <xf numFmtId="0" fontId="22" fillId="0" borderId="31" xfId="0" applyFont="1" applyFill="1" applyBorder="1" applyAlignment="1"/>
    <xf numFmtId="0" fontId="14" fillId="3" borderId="5" xfId="0" applyFont="1" applyFill="1" applyBorder="1" applyAlignment="1">
      <alignment vertical="center"/>
    </xf>
    <xf numFmtId="9" fontId="11" fillId="0" borderId="13" xfId="0" applyNumberFormat="1" applyFont="1" applyFill="1" applyBorder="1" applyAlignment="1">
      <alignment vertical="center" wrapText="1"/>
    </xf>
    <xf numFmtId="0" fontId="11" fillId="0" borderId="0" xfId="2" applyNumberFormat="1" applyFont="1" applyFill="1" applyBorder="1" applyAlignment="1">
      <alignment vertical="center"/>
    </xf>
    <xf numFmtId="0" fontId="4" fillId="0" borderId="0" xfId="0" applyFont="1" applyFill="1"/>
    <xf numFmtId="0" fontId="12" fillId="0" borderId="3" xfId="0" applyFont="1" applyFill="1" applyBorder="1" quotePrefix="1"/>
  </cellXfs>
  <cellStyles count="50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  <cellStyle name="Comma 2" xfId="49"/>
  </cellStyles>
  <tableStyles count="0" defaultTableStyle="TableStyleMedium2" defaultPivotStyle="PivotStyleLight16"/>
  <colors>
    <mruColors>
      <color rgb="00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221615</xdr:colOff>
      <xdr:row>0</xdr:row>
      <xdr:rowOff>28575</xdr:rowOff>
    </xdr:from>
    <xdr:to>
      <xdr:col>2</xdr:col>
      <xdr:colOff>361315</xdr:colOff>
      <xdr:row>3</xdr:row>
      <xdr:rowOff>185420</xdr:rowOff>
    </xdr:to>
    <xdr:pic>
      <xdr:nvPicPr>
        <xdr:cNvPr id="3" name="Picture 2" descr="NSJBI Logo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1615" y="28575"/>
          <a:ext cx="657860" cy="671195"/>
        </a:xfrm>
        <a:prstGeom prst="rect">
          <a:avLst/>
        </a:prstGeom>
      </xdr:spPr>
    </xdr:pic>
    <xdr:clientData/>
  </xdr:twoCellAnchor>
  <xdr:twoCellAnchor editAs="oneCell">
    <xdr:from>
      <xdr:col>21</xdr:col>
      <xdr:colOff>136525</xdr:colOff>
      <xdr:row>0</xdr:row>
      <xdr:rowOff>9525</xdr:rowOff>
    </xdr:from>
    <xdr:to>
      <xdr:col>26</xdr:col>
      <xdr:colOff>2540</xdr:colOff>
      <xdr:row>3</xdr:row>
      <xdr:rowOff>187325</xdr:rowOff>
    </xdr:to>
    <xdr:pic>
      <xdr:nvPicPr>
        <xdr:cNvPr id="5" name="Picture 4" descr="PRIMESALES2 LOGO IN WHITE BACKGROUND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21505" y="9525"/>
          <a:ext cx="687070" cy="6921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200025</xdr:colOff>
      <xdr:row>0</xdr:row>
      <xdr:rowOff>61595</xdr:rowOff>
    </xdr:from>
    <xdr:to>
      <xdr:col>15</xdr:col>
      <xdr:colOff>179070</xdr:colOff>
      <xdr:row>4</xdr:row>
      <xdr:rowOff>122555</xdr:rowOff>
    </xdr:to>
    <xdr:pic>
      <xdr:nvPicPr>
        <xdr:cNvPr id="2" name="Picture 1"/>
        <xdr:cNvPicPr>
          <a:picLocks noChangeAspect="1"/>
        </xdr:cNvPicPr>
      </xdr:nvPicPr>
      <xdr:blipFill>
        <a:blip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t="17928"/>
        <a:stretch>
          <a:fillRect/>
        </a:stretch>
      </xdr:blipFill>
      <xdr:spPr>
        <a:xfrm>
          <a:off x="200025" y="61595"/>
          <a:ext cx="3094355" cy="70866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20</xdr:col>
      <xdr:colOff>118745</xdr:colOff>
      <xdr:row>0</xdr:row>
      <xdr:rowOff>55245</xdr:rowOff>
    </xdr:from>
    <xdr:to>
      <xdr:col>24</xdr:col>
      <xdr:colOff>27305</xdr:colOff>
      <xdr:row>4</xdr:row>
      <xdr:rowOff>18415</xdr:rowOff>
    </xdr:to>
    <xdr:pic>
      <xdr:nvPicPr>
        <xdr:cNvPr id="4" name="Picture 3" descr="83392074_186218079193781_8605071723198414848_n"/>
        <xdr:cNvPicPr>
          <a:picLocks noChangeAspect="1"/>
        </xdr:cNvPicPr>
      </xdr:nvPicPr>
      <xdr:blipFill>
        <a:blip r:embed="rId2"/>
        <a:srcRect t="11899"/>
        <a:stretch>
          <a:fillRect/>
        </a:stretch>
      </xdr:blipFill>
      <xdr:spPr>
        <a:xfrm>
          <a:off x="4270375" y="55245"/>
          <a:ext cx="715645" cy="6108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U76"/>
  <sheetViews>
    <sheetView showGridLines="0" topLeftCell="A4" workbookViewId="0">
      <selection activeCell="AQ42" sqref="AQ42"/>
    </sheetView>
  </sheetViews>
  <sheetFormatPr defaultColWidth="6.66666666666667" defaultRowHeight="12.75"/>
  <cols>
    <col min="1" max="1" width="3.33333333333333" style="19" customWidth="1"/>
    <col min="2" max="2" width="4.43809523809524" style="19" customWidth="1"/>
    <col min="3" max="3" width="6.1047619047619" style="19" customWidth="1"/>
    <col min="4" max="4" width="6.55238095238095" style="19" customWidth="1"/>
    <col min="5" max="5" width="4.66666666666667" style="19" hidden="1" customWidth="1"/>
    <col min="6" max="6" width="2.66666666666667" style="19" hidden="1" customWidth="1"/>
    <col min="7" max="7" width="1.55238095238095" style="19" customWidth="1"/>
    <col min="8" max="8" width="1.1047619047619" style="19" customWidth="1"/>
    <col min="9" max="9" width="0.885714285714286" style="19" customWidth="1"/>
    <col min="10" max="10" width="6.43809523809524" style="19" customWidth="1"/>
    <col min="11" max="12" width="3.43809523809524" style="19" customWidth="1"/>
    <col min="13" max="13" width="1.88571428571429" style="19" customWidth="1"/>
    <col min="14" max="14" width="5.66666666666667" style="19" customWidth="1"/>
    <col min="15" max="15" width="1.88571428571429" style="19" customWidth="1"/>
    <col min="16" max="16" width="4.43809523809524" style="19" customWidth="1"/>
    <col min="17" max="17" width="5.88571428571429" style="19" hidden="1" customWidth="1"/>
    <col min="18" max="18" width="1.66666666666667" style="19" customWidth="1"/>
    <col min="19" max="19" width="9.1047619047619" style="19" customWidth="1"/>
    <col min="20" max="20" width="0.333333333333333" style="19" customWidth="1"/>
    <col min="21" max="21" width="2" style="19" customWidth="1"/>
    <col min="22" max="22" width="9" style="19" customWidth="1"/>
    <col min="23" max="23" width="1.1047619047619" style="19" customWidth="1"/>
    <col min="24" max="24" width="0.666666666666667" style="19" hidden="1" customWidth="1"/>
    <col min="25" max="27" width="1.1047619047619" style="19" customWidth="1"/>
    <col min="28" max="28" width="5" style="19" customWidth="1"/>
    <col min="29" max="32" width="1.1047619047619" style="19" customWidth="1"/>
    <col min="33" max="33" width="3.33333333333333" style="19" customWidth="1"/>
    <col min="34" max="34" width="4" style="19" customWidth="1"/>
    <col min="35" max="35" width="1.66666666666667" style="19" customWidth="1"/>
    <col min="36" max="16384" width="6.66666666666667" style="19"/>
  </cols>
  <sheetData>
    <row r="1" spans="1:35">
      <c r="A1" s="280"/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1"/>
      <c r="Q1" s="281"/>
      <c r="R1" s="281"/>
      <c r="S1" s="281"/>
      <c r="T1" s="281"/>
      <c r="U1" s="281"/>
      <c r="V1" s="281"/>
      <c r="W1" s="281"/>
      <c r="X1" s="281"/>
      <c r="Y1" s="281"/>
      <c r="Z1" s="281"/>
      <c r="AA1" s="281"/>
      <c r="AB1" s="281"/>
      <c r="AC1" s="281"/>
      <c r="AD1" s="281"/>
      <c r="AE1" s="281"/>
      <c r="AF1" s="281"/>
      <c r="AG1" s="281"/>
      <c r="AH1" s="281"/>
      <c r="AI1" s="384"/>
    </row>
    <row r="2" ht="15" spans="1:35">
      <c r="A2" s="41"/>
      <c r="D2" s="282" t="s">
        <v>0</v>
      </c>
      <c r="AI2" s="269"/>
    </row>
    <row r="3" spans="1:35">
      <c r="A3" s="41"/>
      <c r="D3" s="17" t="s">
        <v>1</v>
      </c>
      <c r="AI3" s="269"/>
    </row>
    <row r="4" ht="15.75" spans="1:35">
      <c r="A4" s="41"/>
      <c r="AB4" s="360" t="s">
        <v>2</v>
      </c>
      <c r="AI4" s="269"/>
    </row>
    <row r="5" ht="3" customHeight="1" spans="1:35">
      <c r="A5" s="41"/>
      <c r="AI5" s="269"/>
    </row>
    <row r="6" ht="24" spans="1:35">
      <c r="A6" s="283" t="s">
        <v>3</v>
      </c>
      <c r="B6" s="284"/>
      <c r="C6" s="284"/>
      <c r="D6" s="284"/>
      <c r="E6" s="284"/>
      <c r="F6" s="284"/>
      <c r="G6" s="284"/>
      <c r="H6" s="284"/>
      <c r="I6" s="284"/>
      <c r="J6" s="284"/>
      <c r="K6" s="284"/>
      <c r="L6" s="284"/>
      <c r="M6" s="284"/>
      <c r="N6" s="284"/>
      <c r="O6" s="284"/>
      <c r="P6" s="284"/>
      <c r="Q6" s="284"/>
      <c r="R6" s="284"/>
      <c r="S6" s="284"/>
      <c r="T6" s="284"/>
      <c r="U6" s="284"/>
      <c r="V6" s="284"/>
      <c r="W6" s="284"/>
      <c r="X6" s="284"/>
      <c r="Y6" s="284"/>
      <c r="Z6" s="284"/>
      <c r="AA6" s="284"/>
      <c r="AB6" s="284"/>
      <c r="AC6" s="284"/>
      <c r="AD6" s="284"/>
      <c r="AE6" s="284"/>
      <c r="AF6" s="284"/>
      <c r="AG6" s="284"/>
      <c r="AH6" s="284"/>
      <c r="AI6" s="385"/>
    </row>
    <row r="7" s="14" customFormat="1" ht="11.25" customHeight="1" spans="1:35">
      <c r="A7" s="285" t="s">
        <v>4</v>
      </c>
      <c r="B7" s="286"/>
      <c r="C7" s="98">
        <f>'COMBO TREATS COMPUTATION'!G6</f>
        <v>0</v>
      </c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337"/>
      <c r="X7" s="285" t="s">
        <v>5</v>
      </c>
      <c r="Y7" s="361" t="s">
        <v>5</v>
      </c>
      <c r="Z7" s="361"/>
      <c r="AA7" s="361"/>
      <c r="AB7" s="361"/>
      <c r="AC7" s="361"/>
      <c r="AD7" s="362"/>
      <c r="AE7" s="363">
        <v>44237</v>
      </c>
      <c r="AF7" s="363"/>
      <c r="AG7" s="363"/>
      <c r="AH7" s="363"/>
      <c r="AI7" s="386"/>
    </row>
    <row r="8" s="14" customFormat="1" ht="11.25" customHeight="1" spans="1:35">
      <c r="A8" s="29"/>
      <c r="B8" s="287"/>
      <c r="C8" s="288"/>
      <c r="D8" s="288"/>
      <c r="E8" s="288"/>
      <c r="F8" s="288"/>
      <c r="G8" s="288"/>
      <c r="H8" s="288"/>
      <c r="I8" s="288"/>
      <c r="J8" s="288"/>
      <c r="K8" s="288"/>
      <c r="L8" s="288"/>
      <c r="M8" s="288"/>
      <c r="N8" s="288"/>
      <c r="O8" s="288"/>
      <c r="P8" s="288"/>
      <c r="Q8" s="288"/>
      <c r="R8" s="288"/>
      <c r="S8" s="288"/>
      <c r="T8" s="288"/>
      <c r="U8" s="288"/>
      <c r="V8" s="288"/>
      <c r="W8" s="337"/>
      <c r="X8" s="338"/>
      <c r="Y8" s="364"/>
      <c r="Z8" s="364"/>
      <c r="AA8" s="364"/>
      <c r="AB8" s="364"/>
      <c r="AE8" s="363"/>
      <c r="AF8" s="363"/>
      <c r="AG8" s="363"/>
      <c r="AH8" s="363"/>
      <c r="AI8" s="386"/>
    </row>
    <row r="9" s="14" customFormat="1" ht="11.25" spans="1:35">
      <c r="A9" s="26" t="s">
        <v>6</v>
      </c>
      <c r="B9" s="27"/>
      <c r="C9" s="289" t="str">
        <f>'COMBO TREATS COMPUTATION'!A9</f>
        <v>VICTORIA SPORTS TOWER MONUMENTO</v>
      </c>
      <c r="D9" s="289"/>
      <c r="E9" s="289"/>
      <c r="F9" s="289"/>
      <c r="G9" s="289"/>
      <c r="H9" s="289"/>
      <c r="I9" s="289"/>
      <c r="J9" s="289"/>
      <c r="K9" s="289"/>
      <c r="L9" s="289"/>
      <c r="M9" s="289"/>
      <c r="N9" s="289"/>
      <c r="O9" s="289"/>
      <c r="P9" s="289"/>
      <c r="Q9" s="289"/>
      <c r="R9" s="289"/>
      <c r="S9" s="289"/>
      <c r="T9" s="289"/>
      <c r="U9" s="289"/>
      <c r="V9" s="27" t="s">
        <v>7</v>
      </c>
      <c r="W9" s="27" t="s">
        <v>8</v>
      </c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33"/>
    </row>
    <row r="10" s="14" customFormat="1" ht="20.25" customHeight="1" spans="1:37">
      <c r="A10" s="290"/>
      <c r="B10" s="291"/>
      <c r="C10" s="292"/>
      <c r="D10" s="292"/>
      <c r="E10" s="292"/>
      <c r="F10" s="292"/>
      <c r="G10" s="292"/>
      <c r="H10" s="292"/>
      <c r="I10" s="292"/>
      <c r="J10" s="292"/>
      <c r="K10" s="292"/>
      <c r="L10" s="292"/>
      <c r="M10" s="292"/>
      <c r="N10" s="292"/>
      <c r="O10" s="292"/>
      <c r="P10" s="292"/>
      <c r="Q10" s="292"/>
      <c r="R10" s="292"/>
      <c r="S10" s="292"/>
      <c r="T10" s="292"/>
      <c r="U10" s="292"/>
      <c r="V10" s="291">
        <f>'COMBO TREATS COMPUTATION'!H9</f>
        <v>3473</v>
      </c>
      <c r="W10" s="292" t="str">
        <f>'COMBO TREATS COMPUTATION'!P9</f>
        <v>B</v>
      </c>
      <c r="X10" s="292"/>
      <c r="Y10" s="292"/>
      <c r="Z10" s="292"/>
      <c r="AA10" s="292"/>
      <c r="AB10" s="291"/>
      <c r="AC10" s="291"/>
      <c r="AD10" s="291"/>
      <c r="AE10" s="291"/>
      <c r="AF10" s="291"/>
      <c r="AG10" s="291"/>
      <c r="AH10" s="291"/>
      <c r="AI10" s="387"/>
      <c r="AK10" s="264"/>
    </row>
    <row r="11" ht="1" customHeight="1" spans="1:35">
      <c r="A11" s="41"/>
      <c r="B11" s="293"/>
      <c r="C11" s="293"/>
      <c r="D11" s="293"/>
      <c r="E11" s="293"/>
      <c r="F11" s="293"/>
      <c r="G11" s="293"/>
      <c r="H11" s="293"/>
      <c r="I11" s="293"/>
      <c r="J11" s="293"/>
      <c r="K11" s="293"/>
      <c r="L11" s="293"/>
      <c r="M11" s="293"/>
      <c r="N11" s="293"/>
      <c r="O11" s="293"/>
      <c r="P11" s="293"/>
      <c r="Q11" s="293"/>
      <c r="R11" s="293"/>
      <c r="S11" s="293"/>
      <c r="T11" s="293"/>
      <c r="U11" s="293"/>
      <c r="V11" s="293"/>
      <c r="W11" s="293"/>
      <c r="X11" s="293"/>
      <c r="Y11" s="293"/>
      <c r="Z11" s="293"/>
      <c r="AA11" s="293"/>
      <c r="AB11" s="293"/>
      <c r="AC11" s="293"/>
      <c r="AD11" s="293"/>
      <c r="AE11" s="293"/>
      <c r="AF11" s="293"/>
      <c r="AG11" s="293"/>
      <c r="AH11" s="293"/>
      <c r="AI11" s="388"/>
    </row>
    <row r="12" s="16" customFormat="1" ht="18.75" customHeight="1" spans="1:35">
      <c r="A12" s="294" t="s">
        <v>9</v>
      </c>
      <c r="B12" s="295"/>
      <c r="C12" s="295"/>
      <c r="D12" s="295"/>
      <c r="E12" s="295"/>
      <c r="F12" s="295"/>
      <c r="G12" s="295"/>
      <c r="H12" s="295"/>
      <c r="I12" s="302"/>
      <c r="J12" s="302"/>
      <c r="K12" s="302"/>
      <c r="L12" s="302"/>
      <c r="M12" s="302"/>
      <c r="N12" s="323" t="s">
        <v>10</v>
      </c>
      <c r="O12" s="323"/>
      <c r="P12" s="323"/>
      <c r="Q12" s="302"/>
      <c r="R12" s="302"/>
      <c r="S12" s="302"/>
      <c r="T12" s="302"/>
      <c r="U12" s="323" t="s">
        <v>11</v>
      </c>
      <c r="V12" s="323"/>
      <c r="W12" s="323"/>
      <c r="X12" s="323"/>
      <c r="Y12" s="323"/>
      <c r="Z12" s="323"/>
      <c r="AA12" s="323"/>
      <c r="AB12" s="323"/>
      <c r="AC12" s="302"/>
      <c r="AD12" s="302"/>
      <c r="AE12" s="302"/>
      <c r="AF12" s="302"/>
      <c r="AG12" s="302"/>
      <c r="AH12" s="302"/>
      <c r="AI12" s="389"/>
    </row>
    <row r="13" spans="1:35">
      <c r="A13" s="41"/>
      <c r="B13" s="3" t="s">
        <v>12</v>
      </c>
      <c r="C13" s="3"/>
      <c r="D13" s="3"/>
      <c r="E13" s="10"/>
      <c r="F13" s="10"/>
      <c r="G13" s="50"/>
      <c r="H13" s="10"/>
      <c r="I13" s="10"/>
      <c r="J13" s="10"/>
      <c r="K13" s="10"/>
      <c r="L13" s="324">
        <f>'COMBO TREATS COMPUTATION'!U39</f>
        <v>15000</v>
      </c>
      <c r="M13" s="324"/>
      <c r="N13" s="324"/>
      <c r="O13" s="324"/>
      <c r="P13" s="324"/>
      <c r="Q13" s="3"/>
      <c r="R13" s="10"/>
      <c r="S13" s="231"/>
      <c r="T13" s="10"/>
      <c r="U13" s="339">
        <f>AE7</f>
        <v>44237</v>
      </c>
      <c r="V13" s="339"/>
      <c r="W13" s="339"/>
      <c r="X13" s="339"/>
      <c r="Y13" s="339"/>
      <c r="Z13" s="339"/>
      <c r="AA13" s="339"/>
      <c r="AB13" s="339"/>
      <c r="AC13" s="365"/>
      <c r="AD13" s="366" t="s">
        <v>13</v>
      </c>
      <c r="AE13" s="366"/>
      <c r="AF13" s="366"/>
      <c r="AG13" s="366"/>
      <c r="AH13" s="366"/>
      <c r="AI13" s="390"/>
    </row>
    <row r="14" ht="15" customHeight="1" spans="1:35">
      <c r="A14" s="41"/>
      <c r="B14" s="3"/>
      <c r="C14" s="3"/>
      <c r="D14" s="3"/>
      <c r="E14" s="50"/>
      <c r="F14" s="50"/>
      <c r="G14" s="50"/>
      <c r="H14" s="50"/>
      <c r="I14" s="50"/>
      <c r="J14" s="109"/>
      <c r="K14" s="50"/>
      <c r="L14" s="324"/>
      <c r="M14" s="324"/>
      <c r="N14" s="324"/>
      <c r="O14" s="324"/>
      <c r="P14" s="324"/>
      <c r="Q14" s="3"/>
      <c r="R14" s="50"/>
      <c r="S14" s="109"/>
      <c r="T14" s="50"/>
      <c r="U14" s="340"/>
      <c r="V14" s="340"/>
      <c r="W14" s="340"/>
      <c r="X14" s="340"/>
      <c r="Y14" s="340"/>
      <c r="Z14" s="340"/>
      <c r="AA14" s="340"/>
      <c r="AB14" s="340"/>
      <c r="AC14" s="329"/>
      <c r="AD14" s="329"/>
      <c r="AE14" s="329"/>
      <c r="AF14" s="329"/>
      <c r="AG14" s="329"/>
      <c r="AH14" s="143"/>
      <c r="AI14" s="269"/>
    </row>
    <row r="15" s="278" customFormat="1" spans="1:35">
      <c r="A15" s="296"/>
      <c r="B15" s="297"/>
      <c r="C15" s="297"/>
      <c r="D15" s="298" t="s">
        <v>14</v>
      </c>
      <c r="E15" s="298"/>
      <c r="F15" s="298"/>
      <c r="G15" s="298"/>
      <c r="H15" s="298"/>
      <c r="I15" s="298"/>
      <c r="J15" s="298"/>
      <c r="K15" s="298"/>
      <c r="L15" s="298"/>
      <c r="M15" s="298"/>
      <c r="N15" s="298"/>
      <c r="O15" s="298"/>
      <c r="P15" s="298"/>
      <c r="Q15" s="298"/>
      <c r="R15" s="298"/>
      <c r="S15" s="298"/>
      <c r="T15" s="298"/>
      <c r="U15" s="298"/>
      <c r="V15" s="298"/>
      <c r="W15" s="298"/>
      <c r="X15" s="298"/>
      <c r="Y15" s="298"/>
      <c r="Z15" s="297"/>
      <c r="AA15" s="367"/>
      <c r="AB15" s="367"/>
      <c r="AC15" s="367"/>
      <c r="AD15" s="368"/>
      <c r="AE15" s="368"/>
      <c r="AF15" s="368"/>
      <c r="AG15" s="368"/>
      <c r="AH15" s="368"/>
      <c r="AI15" s="391"/>
    </row>
    <row r="16" ht="15" customHeight="1" spans="1:35">
      <c r="A16" s="41"/>
      <c r="B16" s="299">
        <v>1</v>
      </c>
      <c r="C16" s="299"/>
      <c r="D16" s="3"/>
      <c r="E16" s="50"/>
      <c r="F16" s="50"/>
      <c r="G16" s="50"/>
      <c r="H16" s="50"/>
      <c r="I16" s="74"/>
      <c r="J16" s="74"/>
      <c r="K16" s="74"/>
      <c r="L16" s="324">
        <f>'COMBO TREATS COMPUTATION'!L42</f>
        <v>9120.49734264333</v>
      </c>
      <c r="M16" s="324"/>
      <c r="N16" s="324"/>
      <c r="O16" s="324"/>
      <c r="P16" s="324"/>
      <c r="Q16" s="3"/>
      <c r="R16" s="3"/>
      <c r="S16" s="341"/>
      <c r="T16" s="50"/>
      <c r="U16" s="342">
        <f>U13+29</f>
        <v>44266</v>
      </c>
      <c r="V16" s="342"/>
      <c r="W16" s="342"/>
      <c r="X16" s="342"/>
      <c r="Y16" s="342"/>
      <c r="Z16" s="342"/>
      <c r="AA16" s="342"/>
      <c r="AB16" s="342"/>
      <c r="AC16" s="329"/>
      <c r="AD16" s="329"/>
      <c r="AE16" s="329"/>
      <c r="AF16" s="329"/>
      <c r="AG16" s="329"/>
      <c r="AH16" s="143"/>
      <c r="AI16" s="269"/>
    </row>
    <row r="17" spans="1:35">
      <c r="A17" s="41"/>
      <c r="B17" s="3">
        <v>2</v>
      </c>
      <c r="C17" s="3"/>
      <c r="D17" s="3"/>
      <c r="E17" s="50"/>
      <c r="F17" s="50"/>
      <c r="G17" s="50"/>
      <c r="H17" s="50"/>
      <c r="I17" s="50"/>
      <c r="J17" s="50"/>
      <c r="K17" s="50"/>
      <c r="L17" s="324">
        <f t="shared" ref="L17:L39" si="0">L16</f>
        <v>9120.49734264333</v>
      </c>
      <c r="M17" s="324"/>
      <c r="N17" s="324"/>
      <c r="O17" s="324"/>
      <c r="P17" s="324"/>
      <c r="Q17" s="3"/>
      <c r="R17" s="50"/>
      <c r="S17" s="50"/>
      <c r="T17" s="50"/>
      <c r="U17" s="343">
        <f>U16+31</f>
        <v>44297</v>
      </c>
      <c r="V17" s="343"/>
      <c r="W17" s="343"/>
      <c r="X17" s="343"/>
      <c r="Y17" s="343"/>
      <c r="Z17" s="343"/>
      <c r="AA17" s="343"/>
      <c r="AB17" s="343"/>
      <c r="AC17" s="50"/>
      <c r="AD17" s="324"/>
      <c r="AE17" s="324"/>
      <c r="AF17" s="324"/>
      <c r="AG17" s="324"/>
      <c r="AH17" s="324"/>
      <c r="AI17" s="269"/>
    </row>
    <row r="18" spans="1:35">
      <c r="A18" s="58"/>
      <c r="B18" s="7">
        <v>3</v>
      </c>
      <c r="C18" s="7"/>
      <c r="D18" s="7"/>
      <c r="E18" s="10"/>
      <c r="F18" s="10"/>
      <c r="G18" s="10"/>
      <c r="H18" s="10"/>
      <c r="I18" s="300"/>
      <c r="J18" s="300"/>
      <c r="K18" s="300"/>
      <c r="L18" s="324">
        <f t="shared" si="0"/>
        <v>9120.49734264333</v>
      </c>
      <c r="M18" s="324"/>
      <c r="N18" s="324"/>
      <c r="O18" s="324"/>
      <c r="P18" s="324"/>
      <c r="Q18" s="7"/>
      <c r="R18" s="344"/>
      <c r="S18" s="345"/>
      <c r="T18" s="346"/>
      <c r="U18" s="343">
        <f>U17+30</f>
        <v>44327</v>
      </c>
      <c r="V18" s="343"/>
      <c r="W18" s="343"/>
      <c r="X18" s="343"/>
      <c r="Y18" s="343"/>
      <c r="Z18" s="343"/>
      <c r="AA18" s="343"/>
      <c r="AB18" s="343"/>
      <c r="AC18" s="369"/>
      <c r="AD18" s="369"/>
      <c r="AE18" s="369"/>
      <c r="AF18" s="369"/>
      <c r="AG18" s="369"/>
      <c r="AH18" s="369"/>
      <c r="AI18" s="392"/>
    </row>
    <row r="19" spans="1:35">
      <c r="A19" s="58"/>
      <c r="B19" s="299">
        <v>4</v>
      </c>
      <c r="C19" s="7"/>
      <c r="D19" s="7"/>
      <c r="E19" s="10"/>
      <c r="F19" s="10"/>
      <c r="G19" s="10"/>
      <c r="H19" s="10"/>
      <c r="I19" s="10"/>
      <c r="J19" s="10"/>
      <c r="K19" s="10"/>
      <c r="L19" s="324">
        <f t="shared" si="0"/>
        <v>9120.49734264333</v>
      </c>
      <c r="M19" s="324"/>
      <c r="N19" s="324"/>
      <c r="O19" s="324"/>
      <c r="P19" s="324"/>
      <c r="Q19" s="7"/>
      <c r="R19" s="10"/>
      <c r="S19" s="10"/>
      <c r="T19" s="10"/>
      <c r="U19" s="343">
        <f>U18+31</f>
        <v>44358</v>
      </c>
      <c r="V19" s="343"/>
      <c r="W19" s="343"/>
      <c r="X19" s="343"/>
      <c r="Y19" s="343"/>
      <c r="Z19" s="343"/>
      <c r="AA19" s="343"/>
      <c r="AB19" s="343"/>
      <c r="AC19" s="370"/>
      <c r="AD19" s="371"/>
      <c r="AE19" s="371"/>
      <c r="AF19" s="371"/>
      <c r="AG19" s="371"/>
      <c r="AH19" s="371"/>
      <c r="AI19" s="393"/>
    </row>
    <row r="20" ht="15" customHeight="1" spans="1:35">
      <c r="A20" s="58"/>
      <c r="B20" s="3">
        <v>5</v>
      </c>
      <c r="C20" s="7"/>
      <c r="D20" s="7"/>
      <c r="E20" s="10"/>
      <c r="F20" s="10"/>
      <c r="G20" s="10"/>
      <c r="H20" s="10"/>
      <c r="I20" s="325"/>
      <c r="J20" s="325"/>
      <c r="K20" s="325"/>
      <c r="L20" s="324">
        <f t="shared" si="0"/>
        <v>9120.49734264333</v>
      </c>
      <c r="M20" s="324"/>
      <c r="N20" s="324"/>
      <c r="O20" s="324"/>
      <c r="P20" s="324"/>
      <c r="Q20" s="7"/>
      <c r="R20" s="325"/>
      <c r="S20" s="347"/>
      <c r="T20" s="348"/>
      <c r="U20" s="343">
        <f>U19+30</f>
        <v>44388</v>
      </c>
      <c r="V20" s="343"/>
      <c r="W20" s="343"/>
      <c r="X20" s="343"/>
      <c r="Y20" s="343"/>
      <c r="Z20" s="343"/>
      <c r="AA20" s="343"/>
      <c r="AB20" s="343"/>
      <c r="AC20" s="369"/>
      <c r="AD20" s="369"/>
      <c r="AE20" s="369"/>
      <c r="AF20" s="369"/>
      <c r="AG20" s="369"/>
      <c r="AH20" s="369"/>
      <c r="AI20" s="394"/>
    </row>
    <row r="21" spans="1:35">
      <c r="A21" s="58"/>
      <c r="B21" s="7">
        <v>6</v>
      </c>
      <c r="C21" s="7"/>
      <c r="D21" s="7"/>
      <c r="E21" s="10"/>
      <c r="F21" s="10"/>
      <c r="G21" s="10"/>
      <c r="H21" s="10"/>
      <c r="I21" s="10"/>
      <c r="J21" s="10"/>
      <c r="K21" s="10"/>
      <c r="L21" s="324">
        <f t="shared" si="0"/>
        <v>9120.49734264333</v>
      </c>
      <c r="M21" s="324"/>
      <c r="N21" s="324"/>
      <c r="O21" s="324"/>
      <c r="P21" s="324"/>
      <c r="Q21" s="7"/>
      <c r="R21" s="10"/>
      <c r="S21" s="10"/>
      <c r="T21" s="10"/>
      <c r="U21" s="343">
        <f>U20+31</f>
        <v>44419</v>
      </c>
      <c r="V21" s="343"/>
      <c r="W21" s="343"/>
      <c r="X21" s="343"/>
      <c r="Y21" s="343"/>
      <c r="Z21" s="343"/>
      <c r="AA21" s="343"/>
      <c r="AB21" s="343"/>
      <c r="AC21" s="348"/>
      <c r="AD21" s="348"/>
      <c r="AE21" s="348"/>
      <c r="AF21" s="348"/>
      <c r="AG21" s="348"/>
      <c r="AH21" s="348"/>
      <c r="AI21" s="395"/>
    </row>
    <row r="22" ht="15" customHeight="1" spans="1:35">
      <c r="A22" s="58"/>
      <c r="B22" s="299">
        <v>7</v>
      </c>
      <c r="C22" s="7"/>
      <c r="D22" s="7"/>
      <c r="E22" s="10"/>
      <c r="F22" s="10"/>
      <c r="G22" s="10"/>
      <c r="H22" s="10"/>
      <c r="I22" s="326"/>
      <c r="J22" s="326"/>
      <c r="K22" s="326"/>
      <c r="L22" s="324">
        <f t="shared" si="0"/>
        <v>9120.49734264333</v>
      </c>
      <c r="M22" s="324"/>
      <c r="N22" s="324"/>
      <c r="O22" s="324"/>
      <c r="P22" s="324"/>
      <c r="Q22" s="7"/>
      <c r="R22" s="349"/>
      <c r="S22" s="349"/>
      <c r="T22" s="349"/>
      <c r="U22" s="343">
        <f>U21+31</f>
        <v>44450</v>
      </c>
      <c r="V22" s="343"/>
      <c r="W22" s="343"/>
      <c r="X22" s="343"/>
      <c r="Y22" s="343"/>
      <c r="Z22" s="343"/>
      <c r="AA22" s="343"/>
      <c r="AB22" s="343"/>
      <c r="AC22" s="372"/>
      <c r="AD22" s="372"/>
      <c r="AE22" s="348"/>
      <c r="AF22" s="348"/>
      <c r="AG22" s="348"/>
      <c r="AH22" s="348"/>
      <c r="AI22" s="395"/>
    </row>
    <row r="23" ht="13.5" customHeight="1" spans="1:35">
      <c r="A23" s="58"/>
      <c r="B23" s="3">
        <v>8</v>
      </c>
      <c r="C23" s="7"/>
      <c r="D23" s="7"/>
      <c r="E23" s="10"/>
      <c r="F23" s="10"/>
      <c r="G23" s="10"/>
      <c r="H23" s="10"/>
      <c r="I23" s="10"/>
      <c r="J23" s="10"/>
      <c r="K23" s="10"/>
      <c r="L23" s="324">
        <f t="shared" si="0"/>
        <v>9120.49734264333</v>
      </c>
      <c r="M23" s="324"/>
      <c r="N23" s="324"/>
      <c r="O23" s="324"/>
      <c r="P23" s="324"/>
      <c r="Q23" s="7"/>
      <c r="R23" s="10"/>
      <c r="S23" s="10"/>
      <c r="T23" s="10"/>
      <c r="U23" s="343">
        <f>U22+30</f>
        <v>44480</v>
      </c>
      <c r="V23" s="343"/>
      <c r="W23" s="343"/>
      <c r="X23" s="343"/>
      <c r="Y23" s="343"/>
      <c r="Z23" s="343"/>
      <c r="AA23" s="343"/>
      <c r="AB23" s="343"/>
      <c r="AC23" s="348"/>
      <c r="AD23" s="348"/>
      <c r="AE23" s="348"/>
      <c r="AF23" s="348"/>
      <c r="AG23" s="348"/>
      <c r="AH23" s="348"/>
      <c r="AI23" s="395"/>
    </row>
    <row r="24" spans="1:35">
      <c r="A24" s="58"/>
      <c r="B24" s="7">
        <v>9</v>
      </c>
      <c r="C24" s="7"/>
      <c r="D24" s="7"/>
      <c r="E24" s="10"/>
      <c r="F24" s="10"/>
      <c r="G24" s="10"/>
      <c r="H24" s="10"/>
      <c r="I24" s="7"/>
      <c r="J24" s="7"/>
      <c r="K24" s="7"/>
      <c r="L24" s="324">
        <f t="shared" si="0"/>
        <v>9120.49734264333</v>
      </c>
      <c r="M24" s="324"/>
      <c r="N24" s="324"/>
      <c r="O24" s="324"/>
      <c r="P24" s="324"/>
      <c r="Q24" s="7"/>
      <c r="R24" s="10"/>
      <c r="S24" s="10"/>
      <c r="T24" s="10"/>
      <c r="U24" s="343">
        <f>U23+31</f>
        <v>44511</v>
      </c>
      <c r="V24" s="343"/>
      <c r="W24" s="343"/>
      <c r="X24" s="343"/>
      <c r="Y24" s="343"/>
      <c r="Z24" s="343"/>
      <c r="AA24" s="343"/>
      <c r="AB24" s="343"/>
      <c r="AC24" s="373"/>
      <c r="AD24" s="373"/>
      <c r="AE24" s="373"/>
      <c r="AF24" s="373"/>
      <c r="AG24" s="373"/>
      <c r="AH24" s="373"/>
      <c r="AI24" s="396"/>
    </row>
    <row r="25" spans="1:35">
      <c r="A25" s="58"/>
      <c r="B25" s="299">
        <v>10</v>
      </c>
      <c r="C25" s="7"/>
      <c r="D25" s="7"/>
      <c r="E25" s="10"/>
      <c r="F25" s="10"/>
      <c r="G25" s="10"/>
      <c r="H25" s="10"/>
      <c r="I25" s="10"/>
      <c r="J25" s="10"/>
      <c r="K25" s="10"/>
      <c r="L25" s="324">
        <f t="shared" si="0"/>
        <v>9120.49734264333</v>
      </c>
      <c r="M25" s="324"/>
      <c r="N25" s="324"/>
      <c r="O25" s="324"/>
      <c r="P25" s="324"/>
      <c r="Q25" s="7"/>
      <c r="R25" s="10"/>
      <c r="S25" s="10"/>
      <c r="T25" s="10"/>
      <c r="U25" s="343">
        <f>U24+30</f>
        <v>44541</v>
      </c>
      <c r="V25" s="343"/>
      <c r="W25" s="343"/>
      <c r="X25" s="343"/>
      <c r="Y25" s="343"/>
      <c r="Z25" s="343"/>
      <c r="AA25" s="343"/>
      <c r="AB25" s="343"/>
      <c r="AC25" s="373"/>
      <c r="AD25" s="373"/>
      <c r="AE25" s="373"/>
      <c r="AF25" s="373"/>
      <c r="AG25" s="373"/>
      <c r="AH25" s="373"/>
      <c r="AI25" s="396"/>
    </row>
    <row r="26" spans="1:35">
      <c r="A26" s="58"/>
      <c r="B26" s="3">
        <v>11</v>
      </c>
      <c r="C26" s="7"/>
      <c r="D26" s="7"/>
      <c r="E26" s="59"/>
      <c r="F26" s="59"/>
      <c r="G26" s="59"/>
      <c r="H26" s="59"/>
      <c r="I26" s="59"/>
      <c r="J26" s="59"/>
      <c r="K26" s="59"/>
      <c r="L26" s="324">
        <f t="shared" si="0"/>
        <v>9120.49734264333</v>
      </c>
      <c r="M26" s="324"/>
      <c r="N26" s="324"/>
      <c r="O26" s="324"/>
      <c r="P26" s="324"/>
      <c r="Q26" s="7"/>
      <c r="R26" s="59"/>
      <c r="S26" s="59"/>
      <c r="T26" s="59"/>
      <c r="U26" s="342">
        <f>U25+31</f>
        <v>44572</v>
      </c>
      <c r="V26" s="342"/>
      <c r="W26" s="342"/>
      <c r="X26" s="342"/>
      <c r="Y26" s="342"/>
      <c r="Z26" s="342"/>
      <c r="AA26" s="342"/>
      <c r="AB26" s="342"/>
      <c r="AC26" s="373"/>
      <c r="AD26" s="373"/>
      <c r="AE26" s="373"/>
      <c r="AF26" s="373"/>
      <c r="AG26" s="373"/>
      <c r="AH26" s="373"/>
      <c r="AI26" s="396"/>
    </row>
    <row r="27" spans="1:35">
      <c r="A27" s="58"/>
      <c r="B27" s="7">
        <v>12</v>
      </c>
      <c r="C27" s="7"/>
      <c r="D27" s="7"/>
      <c r="E27" s="59"/>
      <c r="F27" s="59"/>
      <c r="G27" s="59"/>
      <c r="H27" s="59"/>
      <c r="I27" s="59"/>
      <c r="J27" s="327"/>
      <c r="K27" s="59"/>
      <c r="L27" s="324">
        <f t="shared" si="0"/>
        <v>9120.49734264333</v>
      </c>
      <c r="M27" s="324"/>
      <c r="N27" s="324"/>
      <c r="O27" s="324"/>
      <c r="P27" s="324"/>
      <c r="Q27" s="7"/>
      <c r="R27" s="59"/>
      <c r="S27" s="327"/>
      <c r="T27" s="59"/>
      <c r="U27" s="343">
        <f>U26+31</f>
        <v>44603</v>
      </c>
      <c r="V27" s="343"/>
      <c r="W27" s="343"/>
      <c r="X27" s="343"/>
      <c r="Y27" s="343"/>
      <c r="Z27" s="343"/>
      <c r="AA27" s="343"/>
      <c r="AB27" s="343"/>
      <c r="AC27" s="10"/>
      <c r="AD27" s="143"/>
      <c r="AE27" s="143"/>
      <c r="AF27" s="143"/>
      <c r="AG27" s="143"/>
      <c r="AH27" s="143"/>
      <c r="AI27" s="392"/>
    </row>
    <row r="28" spans="1:35">
      <c r="A28" s="58"/>
      <c r="B28" s="299">
        <v>13</v>
      </c>
      <c r="C28" s="7"/>
      <c r="D28" s="7"/>
      <c r="E28" s="59"/>
      <c r="F28" s="59"/>
      <c r="G28" s="59"/>
      <c r="H28" s="59"/>
      <c r="I28" s="59"/>
      <c r="J28" s="328"/>
      <c r="K28" s="59"/>
      <c r="L28" s="324">
        <f t="shared" si="0"/>
        <v>9120.49734264333</v>
      </c>
      <c r="M28" s="324"/>
      <c r="N28" s="324"/>
      <c r="O28" s="324"/>
      <c r="P28" s="324"/>
      <c r="Q28" s="7"/>
      <c r="R28" s="59"/>
      <c r="S28" s="328"/>
      <c r="T28" s="59"/>
      <c r="U28" s="343">
        <f>U27+28</f>
        <v>44631</v>
      </c>
      <c r="V28" s="343"/>
      <c r="W28" s="343"/>
      <c r="X28" s="343"/>
      <c r="Y28" s="343"/>
      <c r="Z28" s="343"/>
      <c r="AA28" s="343"/>
      <c r="AB28" s="343"/>
      <c r="AC28" s="10"/>
      <c r="AD28" s="143"/>
      <c r="AE28" s="143"/>
      <c r="AF28" s="143"/>
      <c r="AG28" s="143"/>
      <c r="AH28" s="143"/>
      <c r="AI28" s="392"/>
    </row>
    <row r="29" spans="1:35">
      <c r="A29" s="58"/>
      <c r="B29" s="3">
        <v>14</v>
      </c>
      <c r="C29" s="7"/>
      <c r="D29" s="7"/>
      <c r="E29" s="59"/>
      <c r="F29" s="59"/>
      <c r="G29" s="59"/>
      <c r="H29" s="59"/>
      <c r="I29" s="59"/>
      <c r="J29" s="328"/>
      <c r="K29" s="59"/>
      <c r="L29" s="324">
        <f t="shared" si="0"/>
        <v>9120.49734264333</v>
      </c>
      <c r="M29" s="324"/>
      <c r="N29" s="324"/>
      <c r="O29" s="324"/>
      <c r="P29" s="324"/>
      <c r="Q29" s="7"/>
      <c r="R29" s="59"/>
      <c r="S29" s="10"/>
      <c r="T29" s="59"/>
      <c r="U29" s="343">
        <f>U28+31</f>
        <v>44662</v>
      </c>
      <c r="V29" s="343"/>
      <c r="W29" s="343"/>
      <c r="X29" s="343"/>
      <c r="Y29" s="343"/>
      <c r="Z29" s="343"/>
      <c r="AA29" s="343"/>
      <c r="AB29" s="343"/>
      <c r="AC29" s="10"/>
      <c r="AD29" s="143"/>
      <c r="AE29" s="143"/>
      <c r="AF29" s="143"/>
      <c r="AG29" s="143"/>
      <c r="AH29" s="143"/>
      <c r="AI29" s="392"/>
    </row>
    <row r="30" spans="1:35">
      <c r="A30" s="58"/>
      <c r="B30" s="7">
        <v>15</v>
      </c>
      <c r="C30" s="7"/>
      <c r="D30" s="7"/>
      <c r="E30" s="62"/>
      <c r="F30" s="62"/>
      <c r="G30" s="62"/>
      <c r="H30" s="62"/>
      <c r="I30" s="62"/>
      <c r="J30" s="10"/>
      <c r="K30" s="59"/>
      <c r="L30" s="324">
        <f t="shared" si="0"/>
        <v>9120.49734264333</v>
      </c>
      <c r="M30" s="324"/>
      <c r="N30" s="324"/>
      <c r="O30" s="324"/>
      <c r="P30" s="324"/>
      <c r="Q30" s="7"/>
      <c r="R30" s="7"/>
      <c r="S30" s="7"/>
      <c r="T30" s="7"/>
      <c r="U30" s="343">
        <f>U29+30</f>
        <v>44692</v>
      </c>
      <c r="V30" s="343"/>
      <c r="W30" s="343"/>
      <c r="X30" s="343"/>
      <c r="Y30" s="343"/>
      <c r="Z30" s="343"/>
      <c r="AA30" s="343"/>
      <c r="AB30" s="343"/>
      <c r="AC30" s="10"/>
      <c r="AD30" s="143"/>
      <c r="AE30" s="143"/>
      <c r="AF30" s="143"/>
      <c r="AG30" s="143"/>
      <c r="AH30" s="143"/>
      <c r="AI30" s="392"/>
    </row>
    <row r="31" spans="1:35">
      <c r="A31" s="58"/>
      <c r="B31" s="299">
        <v>16</v>
      </c>
      <c r="C31" s="7"/>
      <c r="D31" s="7"/>
      <c r="E31" s="62"/>
      <c r="F31" s="62"/>
      <c r="G31" s="62"/>
      <c r="H31" s="62"/>
      <c r="I31" s="62"/>
      <c r="J31" s="10"/>
      <c r="K31" s="62"/>
      <c r="L31" s="324">
        <f t="shared" si="0"/>
        <v>9120.49734264333</v>
      </c>
      <c r="M31" s="324"/>
      <c r="N31" s="324"/>
      <c r="O31" s="324"/>
      <c r="P31" s="324"/>
      <c r="Q31" s="7"/>
      <c r="R31" s="62"/>
      <c r="S31" s="10"/>
      <c r="T31" s="62"/>
      <c r="U31" s="343">
        <f>U30+31</f>
        <v>44723</v>
      </c>
      <c r="V31" s="343"/>
      <c r="W31" s="343"/>
      <c r="X31" s="343"/>
      <c r="Y31" s="343"/>
      <c r="Z31" s="343"/>
      <c r="AA31" s="343"/>
      <c r="AB31" s="343"/>
      <c r="AC31" s="10"/>
      <c r="AD31" s="143"/>
      <c r="AE31" s="143"/>
      <c r="AF31" s="143"/>
      <c r="AG31" s="143"/>
      <c r="AH31" s="143"/>
      <c r="AI31" s="392"/>
    </row>
    <row r="32" customHeight="1" spans="1:35">
      <c r="A32" s="58"/>
      <c r="B32" s="3">
        <v>17</v>
      </c>
      <c r="C32" s="7"/>
      <c r="D32" s="7"/>
      <c r="E32" s="10"/>
      <c r="F32" s="10"/>
      <c r="G32" s="10"/>
      <c r="H32" s="10"/>
      <c r="I32" s="10"/>
      <c r="J32" s="10"/>
      <c r="K32" s="10"/>
      <c r="L32" s="324">
        <f t="shared" si="0"/>
        <v>9120.49734264333</v>
      </c>
      <c r="M32" s="324"/>
      <c r="N32" s="324"/>
      <c r="O32" s="324"/>
      <c r="P32" s="324"/>
      <c r="Q32" s="7"/>
      <c r="R32" s="10"/>
      <c r="S32" s="10"/>
      <c r="T32" s="10"/>
      <c r="U32" s="343">
        <f>U31+30</f>
        <v>44753</v>
      </c>
      <c r="V32" s="343"/>
      <c r="W32" s="343"/>
      <c r="X32" s="343"/>
      <c r="Y32" s="343"/>
      <c r="Z32" s="343"/>
      <c r="AA32" s="343"/>
      <c r="AB32" s="343"/>
      <c r="AC32" s="10"/>
      <c r="AD32" s="143"/>
      <c r="AE32" s="7"/>
      <c r="AF32" s="7"/>
      <c r="AG32" s="7"/>
      <c r="AH32" s="7"/>
      <c r="AI32" s="392"/>
    </row>
    <row r="33" spans="1:35">
      <c r="A33" s="58"/>
      <c r="B33" s="7">
        <v>18</v>
      </c>
      <c r="C33" s="7"/>
      <c r="D33" s="7"/>
      <c r="E33" s="300"/>
      <c r="F33" s="143"/>
      <c r="G33" s="143"/>
      <c r="H33" s="300"/>
      <c r="I33" s="143"/>
      <c r="J33" s="300"/>
      <c r="K33" s="143"/>
      <c r="L33" s="324">
        <f t="shared" si="0"/>
        <v>9120.49734264333</v>
      </c>
      <c r="M33" s="324"/>
      <c r="N33" s="324"/>
      <c r="O33" s="324"/>
      <c r="P33" s="324"/>
      <c r="Q33" s="7"/>
      <c r="R33" s="143"/>
      <c r="S33" s="300"/>
      <c r="T33" s="143"/>
      <c r="U33" s="343">
        <f>U32+31</f>
        <v>44784</v>
      </c>
      <c r="V33" s="343"/>
      <c r="W33" s="343"/>
      <c r="X33" s="343"/>
      <c r="Y33" s="343"/>
      <c r="Z33" s="343"/>
      <c r="AA33" s="343"/>
      <c r="AB33" s="343"/>
      <c r="AC33" s="143"/>
      <c r="AD33" s="143"/>
      <c r="AE33" s="143"/>
      <c r="AF33" s="143"/>
      <c r="AG33" s="143"/>
      <c r="AH33" s="143"/>
      <c r="AI33" s="392"/>
    </row>
    <row r="34" customHeight="1" spans="1:35">
      <c r="A34" s="58"/>
      <c r="B34" s="299">
        <v>19</v>
      </c>
      <c r="C34" s="7"/>
      <c r="D34" s="7"/>
      <c r="E34" s="300"/>
      <c r="F34" s="143"/>
      <c r="G34" s="143"/>
      <c r="H34" s="300"/>
      <c r="I34" s="143"/>
      <c r="J34" s="300"/>
      <c r="K34" s="143"/>
      <c r="L34" s="324">
        <f t="shared" si="0"/>
        <v>9120.49734264333</v>
      </c>
      <c r="M34" s="324"/>
      <c r="N34" s="324"/>
      <c r="O34" s="324"/>
      <c r="P34" s="324"/>
      <c r="Q34" s="7"/>
      <c r="R34" s="143"/>
      <c r="S34" s="300"/>
      <c r="T34" s="143"/>
      <c r="U34" s="343">
        <f>U33+31</f>
        <v>44815</v>
      </c>
      <c r="V34" s="343"/>
      <c r="W34" s="343"/>
      <c r="X34" s="343"/>
      <c r="Y34" s="343"/>
      <c r="Z34" s="343"/>
      <c r="AA34" s="343"/>
      <c r="AB34" s="343"/>
      <c r="AC34" s="374"/>
      <c r="AD34" s="374"/>
      <c r="AE34" s="374"/>
      <c r="AF34" s="374"/>
      <c r="AG34" s="374"/>
      <c r="AH34" s="374"/>
      <c r="AI34" s="392"/>
    </row>
    <row r="35" ht="15" customHeight="1" spans="1:35">
      <c r="A35" s="58"/>
      <c r="B35" s="3">
        <v>20</v>
      </c>
      <c r="C35" s="7"/>
      <c r="D35" s="7"/>
      <c r="E35" s="300"/>
      <c r="F35" s="143"/>
      <c r="G35" s="143"/>
      <c r="H35" s="300"/>
      <c r="I35" s="143"/>
      <c r="J35" s="10"/>
      <c r="K35" s="143"/>
      <c r="L35" s="324">
        <f t="shared" si="0"/>
        <v>9120.49734264333</v>
      </c>
      <c r="M35" s="324"/>
      <c r="N35" s="324"/>
      <c r="O35" s="324"/>
      <c r="P35" s="324"/>
      <c r="Q35" s="7"/>
      <c r="R35" s="143"/>
      <c r="S35" s="350"/>
      <c r="T35" s="351"/>
      <c r="U35" s="343">
        <f>U34+30</f>
        <v>44845</v>
      </c>
      <c r="V35" s="343"/>
      <c r="W35" s="343"/>
      <c r="X35" s="343"/>
      <c r="Y35" s="343"/>
      <c r="Z35" s="343"/>
      <c r="AA35" s="343"/>
      <c r="AB35" s="343"/>
      <c r="AC35" s="374"/>
      <c r="AD35" s="374"/>
      <c r="AE35" s="374"/>
      <c r="AF35" s="374"/>
      <c r="AG35" s="374"/>
      <c r="AH35" s="374"/>
      <c r="AI35" s="392"/>
    </row>
    <row r="36" spans="1:35">
      <c r="A36" s="58"/>
      <c r="B36" s="7">
        <v>21</v>
      </c>
      <c r="C36" s="7"/>
      <c r="D36" s="7"/>
      <c r="E36" s="300"/>
      <c r="F36" s="143"/>
      <c r="G36" s="143"/>
      <c r="H36" s="300"/>
      <c r="I36" s="143"/>
      <c r="J36" s="10"/>
      <c r="K36" s="143"/>
      <c r="L36" s="324">
        <f t="shared" si="0"/>
        <v>9120.49734264333</v>
      </c>
      <c r="M36" s="324"/>
      <c r="N36" s="324"/>
      <c r="O36" s="324"/>
      <c r="P36" s="324"/>
      <c r="Q36" s="7"/>
      <c r="R36" s="143"/>
      <c r="S36" s="10"/>
      <c r="T36" s="143"/>
      <c r="U36" s="343">
        <f>U35+31</f>
        <v>44876</v>
      </c>
      <c r="V36" s="343"/>
      <c r="W36" s="343"/>
      <c r="X36" s="343"/>
      <c r="Y36" s="343"/>
      <c r="Z36" s="343"/>
      <c r="AA36" s="343"/>
      <c r="AB36" s="343"/>
      <c r="AC36" s="10"/>
      <c r="AD36" s="10"/>
      <c r="AE36" s="10"/>
      <c r="AF36" s="10"/>
      <c r="AG36" s="10"/>
      <c r="AH36" s="10"/>
      <c r="AI36" s="392"/>
    </row>
    <row r="37" spans="1:35">
      <c r="A37" s="58"/>
      <c r="B37" s="299">
        <v>22</v>
      </c>
      <c r="C37" s="7"/>
      <c r="D37" s="7"/>
      <c r="E37" s="300"/>
      <c r="F37" s="143"/>
      <c r="G37" s="143"/>
      <c r="H37" s="300"/>
      <c r="I37" s="143"/>
      <c r="J37" s="10"/>
      <c r="K37" s="143"/>
      <c r="L37" s="324">
        <f t="shared" si="0"/>
        <v>9120.49734264333</v>
      </c>
      <c r="M37" s="324"/>
      <c r="N37" s="324"/>
      <c r="O37" s="324"/>
      <c r="P37" s="324"/>
      <c r="Q37" s="7"/>
      <c r="R37" s="143"/>
      <c r="S37" s="10"/>
      <c r="T37" s="143"/>
      <c r="U37" s="343">
        <f>U36+30</f>
        <v>44906</v>
      </c>
      <c r="V37" s="343"/>
      <c r="W37" s="343"/>
      <c r="X37" s="343"/>
      <c r="Y37" s="343"/>
      <c r="Z37" s="343"/>
      <c r="AA37" s="343"/>
      <c r="AB37" s="343"/>
      <c r="AC37" s="59"/>
      <c r="AD37" s="143"/>
      <c r="AE37" s="143"/>
      <c r="AF37" s="143"/>
      <c r="AG37" s="143"/>
      <c r="AH37" s="143"/>
      <c r="AI37" s="392"/>
    </row>
    <row r="38" spans="1:35">
      <c r="A38" s="58"/>
      <c r="B38" s="3">
        <v>23</v>
      </c>
      <c r="C38" s="7"/>
      <c r="D38" s="7"/>
      <c r="E38" s="300"/>
      <c r="F38" s="143"/>
      <c r="G38" s="143"/>
      <c r="H38" s="300"/>
      <c r="I38" s="143"/>
      <c r="J38" s="10"/>
      <c r="K38" s="143"/>
      <c r="L38" s="324">
        <f t="shared" si="0"/>
        <v>9120.49734264333</v>
      </c>
      <c r="M38" s="324"/>
      <c r="N38" s="324"/>
      <c r="O38" s="324"/>
      <c r="P38" s="324"/>
      <c r="Q38" s="7"/>
      <c r="R38" s="143"/>
      <c r="S38" s="10"/>
      <c r="T38" s="143"/>
      <c r="U38" s="342">
        <f>U37+31</f>
        <v>44937</v>
      </c>
      <c r="V38" s="342"/>
      <c r="W38" s="342"/>
      <c r="X38" s="342"/>
      <c r="Y38" s="342"/>
      <c r="Z38" s="342"/>
      <c r="AA38" s="342"/>
      <c r="AB38" s="342"/>
      <c r="AC38" s="59"/>
      <c r="AD38" s="143"/>
      <c r="AE38" s="143"/>
      <c r="AF38" s="143"/>
      <c r="AG38" s="143"/>
      <c r="AH38" s="143"/>
      <c r="AI38" s="392"/>
    </row>
    <row r="39" ht="15" customHeight="1" spans="1:35">
      <c r="A39" s="58"/>
      <c r="B39" s="299">
        <v>24</v>
      </c>
      <c r="C39" s="7"/>
      <c r="D39" s="7"/>
      <c r="E39" s="300"/>
      <c r="F39" s="143"/>
      <c r="G39" s="143"/>
      <c r="H39" s="300"/>
      <c r="I39" s="143"/>
      <c r="J39" s="10"/>
      <c r="K39" s="143"/>
      <c r="L39" s="324">
        <f t="shared" si="0"/>
        <v>9120.49734264333</v>
      </c>
      <c r="M39" s="324"/>
      <c r="N39" s="324"/>
      <c r="O39" s="324"/>
      <c r="P39" s="324"/>
      <c r="Q39" s="7"/>
      <c r="R39" s="143"/>
      <c r="S39" s="328"/>
      <c r="T39" s="143"/>
      <c r="U39" s="343">
        <f>U38+31</f>
        <v>44968</v>
      </c>
      <c r="V39" s="343"/>
      <c r="W39" s="343"/>
      <c r="X39" s="343"/>
      <c r="Y39" s="343"/>
      <c r="Z39" s="343"/>
      <c r="AA39" s="343"/>
      <c r="AB39" s="343"/>
      <c r="AC39" s="10"/>
      <c r="AD39" s="10"/>
      <c r="AE39" s="10"/>
      <c r="AF39" s="10"/>
      <c r="AG39" s="10"/>
      <c r="AH39" s="10"/>
      <c r="AI39" s="392"/>
    </row>
    <row r="40" spans="1:35">
      <c r="A40" s="58"/>
      <c r="B40" s="7"/>
      <c r="C40" s="7"/>
      <c r="D40" s="7"/>
      <c r="E40" s="300"/>
      <c r="F40" s="143"/>
      <c r="G40" s="143"/>
      <c r="H40" s="300"/>
      <c r="I40" s="143"/>
      <c r="J40" s="10"/>
      <c r="K40" s="143"/>
      <c r="L40" s="329"/>
      <c r="M40" s="329"/>
      <c r="N40" s="329"/>
      <c r="O40" s="329"/>
      <c r="P40" s="329"/>
      <c r="Q40" s="7"/>
      <c r="R40" s="143"/>
      <c r="S40" s="328"/>
      <c r="T40" s="143"/>
      <c r="U40" s="352"/>
      <c r="V40" s="352"/>
      <c r="W40" s="352"/>
      <c r="X40" s="352"/>
      <c r="Y40" s="352"/>
      <c r="Z40" s="7"/>
      <c r="AA40" s="143"/>
      <c r="AB40" s="375"/>
      <c r="AC40" s="375"/>
      <c r="AD40" s="375"/>
      <c r="AE40" s="375"/>
      <c r="AF40" s="375"/>
      <c r="AG40" s="375"/>
      <c r="AH40" s="375"/>
      <c r="AI40" s="392"/>
    </row>
    <row r="41" ht="15.75" spans="1:35">
      <c r="A41" s="58"/>
      <c r="B41" s="7"/>
      <c r="C41" s="7"/>
      <c r="D41" s="7"/>
      <c r="E41" s="300"/>
      <c r="F41" s="143"/>
      <c r="G41" s="143"/>
      <c r="H41" s="300"/>
      <c r="I41" s="143"/>
      <c r="J41" s="330" t="s">
        <v>15</v>
      </c>
      <c r="K41" s="143"/>
      <c r="L41" s="143"/>
      <c r="M41" s="143"/>
      <c r="N41" s="143"/>
      <c r="O41" s="143"/>
      <c r="P41" s="143"/>
      <c r="Q41" s="7"/>
      <c r="R41" s="143"/>
      <c r="S41" s="328"/>
      <c r="T41" s="143"/>
      <c r="U41" s="353"/>
      <c r="V41" s="353"/>
      <c r="W41" s="353"/>
      <c r="X41" s="353"/>
      <c r="Y41" s="353"/>
      <c r="Z41" s="7"/>
      <c r="AA41" s="143"/>
      <c r="AB41" s="376" t="s">
        <v>16</v>
      </c>
      <c r="AC41" s="376"/>
      <c r="AD41" s="376"/>
      <c r="AE41" s="376"/>
      <c r="AF41" s="376"/>
      <c r="AG41" s="376"/>
      <c r="AH41" s="376"/>
      <c r="AI41" s="392"/>
    </row>
    <row r="42" ht="16.5" customHeight="1" spans="1:35">
      <c r="A42" s="58"/>
      <c r="B42" s="7"/>
      <c r="C42" s="7"/>
      <c r="D42" s="7"/>
      <c r="E42" s="300"/>
      <c r="F42" s="143"/>
      <c r="G42" s="143"/>
      <c r="H42" s="300"/>
      <c r="I42" s="143"/>
      <c r="J42" s="300"/>
      <c r="K42" s="143"/>
      <c r="L42" s="143"/>
      <c r="M42" s="143"/>
      <c r="N42" s="143"/>
      <c r="O42" s="143"/>
      <c r="P42" s="143"/>
      <c r="Q42" s="7"/>
      <c r="R42" s="143"/>
      <c r="S42" s="300"/>
      <c r="T42" s="143"/>
      <c r="U42" s="143"/>
      <c r="V42" s="143"/>
      <c r="W42" s="143"/>
      <c r="X42" s="143"/>
      <c r="Y42" s="143"/>
      <c r="Z42" s="7"/>
      <c r="AA42" s="143"/>
      <c r="AB42" s="143"/>
      <c r="AC42" s="143"/>
      <c r="AD42" s="143"/>
      <c r="AE42" s="143"/>
      <c r="AF42" s="143"/>
      <c r="AG42" s="143"/>
      <c r="AH42" s="143"/>
      <c r="AI42" s="392"/>
    </row>
    <row r="43" ht="15" customHeight="1" spans="1:35">
      <c r="A43" s="58"/>
      <c r="B43" s="7"/>
      <c r="C43" s="7"/>
      <c r="D43" s="7"/>
      <c r="E43" s="300"/>
      <c r="F43" s="75"/>
      <c r="G43" s="75"/>
      <c r="H43" s="300"/>
      <c r="I43" s="138"/>
      <c r="J43" s="143"/>
      <c r="K43" s="138"/>
      <c r="L43" s="300"/>
      <c r="M43" s="300"/>
      <c r="N43" s="300"/>
      <c r="O43" s="300"/>
      <c r="P43" s="300"/>
      <c r="Q43" s="7"/>
      <c r="R43" s="138"/>
      <c r="S43" s="143"/>
      <c r="T43" s="138"/>
      <c r="U43" s="300"/>
      <c r="V43" s="300"/>
      <c r="W43" s="300"/>
      <c r="X43" s="300"/>
      <c r="Y43" s="300"/>
      <c r="Z43" s="7"/>
      <c r="AA43" s="138"/>
      <c r="AB43" s="10"/>
      <c r="AC43" s="59"/>
      <c r="AD43" s="143"/>
      <c r="AE43" s="143"/>
      <c r="AF43" s="143"/>
      <c r="AG43" s="143"/>
      <c r="AH43" s="143"/>
      <c r="AI43" s="392"/>
    </row>
    <row r="44" spans="1:35">
      <c r="A44" s="58"/>
      <c r="B44" s="7"/>
      <c r="C44" s="7"/>
      <c r="D44" s="7"/>
      <c r="E44" s="7"/>
      <c r="F44" s="143"/>
      <c r="G44" s="143"/>
      <c r="H44" s="143"/>
      <c r="I44" s="331"/>
      <c r="J44" s="143"/>
      <c r="K44" s="331"/>
      <c r="L44" s="143"/>
      <c r="M44" s="143"/>
      <c r="N44" s="143"/>
      <c r="O44" s="143"/>
      <c r="P44" s="143"/>
      <c r="Q44" s="7"/>
      <c r="R44" s="331"/>
      <c r="S44" s="143"/>
      <c r="T44" s="331"/>
      <c r="U44" s="143"/>
      <c r="V44" s="143"/>
      <c r="W44" s="143"/>
      <c r="X44" s="143"/>
      <c r="Y44" s="143"/>
      <c r="Z44" s="7"/>
      <c r="AA44" s="331"/>
      <c r="AB44" s="10"/>
      <c r="AC44" s="59"/>
      <c r="AD44" s="143"/>
      <c r="AE44" s="143"/>
      <c r="AF44" s="143"/>
      <c r="AG44" s="143"/>
      <c r="AH44" s="143"/>
      <c r="AI44" s="392"/>
    </row>
    <row r="45" spans="1:35">
      <c r="A45" s="58"/>
      <c r="B45" s="7"/>
      <c r="C45" s="7"/>
      <c r="D45" s="7"/>
      <c r="E45" s="7"/>
      <c r="F45" s="143"/>
      <c r="G45" s="143"/>
      <c r="H45" s="143"/>
      <c r="I45" s="143"/>
      <c r="J45" s="143"/>
      <c r="K45" s="143"/>
      <c r="L45" s="331"/>
      <c r="M45" s="331"/>
      <c r="N45" s="331"/>
      <c r="O45" s="331"/>
      <c r="P45" s="331"/>
      <c r="Q45" s="7"/>
      <c r="R45" s="143"/>
      <c r="S45" s="143"/>
      <c r="T45" s="143"/>
      <c r="U45" s="354"/>
      <c r="V45" s="354"/>
      <c r="W45" s="354"/>
      <c r="X45" s="354"/>
      <c r="Y45" s="354"/>
      <c r="Z45" s="7"/>
      <c r="AA45" s="143"/>
      <c r="AB45" s="10"/>
      <c r="AC45" s="59"/>
      <c r="AD45" s="143"/>
      <c r="AE45" s="143"/>
      <c r="AF45" s="143"/>
      <c r="AG45" s="143"/>
      <c r="AH45" s="143"/>
      <c r="AI45" s="392"/>
    </row>
    <row r="46" s="17" customFormat="1" spans="1:35">
      <c r="A46" s="58"/>
      <c r="B46" s="7"/>
      <c r="C46" s="7"/>
      <c r="D46" s="7"/>
      <c r="E46" s="7"/>
      <c r="F46" s="143"/>
      <c r="G46" s="143"/>
      <c r="H46" s="143"/>
      <c r="I46" s="143"/>
      <c r="J46" s="143"/>
      <c r="K46" s="143"/>
      <c r="L46" s="143"/>
      <c r="M46" s="7"/>
      <c r="N46" s="7"/>
      <c r="O46" s="7"/>
      <c r="P46" s="7"/>
      <c r="Q46" s="7"/>
      <c r="R46" s="143"/>
      <c r="S46" s="143"/>
      <c r="T46" s="143"/>
      <c r="U46" s="331"/>
      <c r="V46" s="7"/>
      <c r="W46" s="7"/>
      <c r="X46" s="7"/>
      <c r="Y46" s="7"/>
      <c r="Z46" s="7"/>
      <c r="AA46" s="143"/>
      <c r="AB46" s="143"/>
      <c r="AC46" s="143"/>
      <c r="AD46" s="143"/>
      <c r="AE46" s="7"/>
      <c r="AF46" s="7"/>
      <c r="AG46" s="7"/>
      <c r="AH46" s="7"/>
      <c r="AI46" s="392"/>
    </row>
    <row r="47" s="17" customFormat="1" ht="14.4" hidden="1" customHeight="1" spans="1:35">
      <c r="A47" s="301" t="s">
        <v>17</v>
      </c>
      <c r="B47" s="302"/>
      <c r="C47" s="302"/>
      <c r="D47" s="302"/>
      <c r="E47" s="302"/>
      <c r="F47" s="302"/>
      <c r="G47" s="302"/>
      <c r="H47" s="302"/>
      <c r="I47" s="302"/>
      <c r="J47" s="302"/>
      <c r="K47" s="302"/>
      <c r="L47" s="302"/>
      <c r="M47" s="302"/>
      <c r="N47" s="302"/>
      <c r="O47" s="302"/>
      <c r="P47" s="302"/>
      <c r="Q47" s="302"/>
      <c r="R47" s="302"/>
      <c r="S47" s="302"/>
      <c r="T47" s="302"/>
      <c r="U47" s="302"/>
      <c r="V47" s="302"/>
      <c r="W47" s="302"/>
      <c r="X47" s="302"/>
      <c r="Y47" s="302"/>
      <c r="Z47" s="302"/>
      <c r="AA47" s="302"/>
      <c r="AB47" s="302"/>
      <c r="AC47" s="302"/>
      <c r="AD47" s="302"/>
      <c r="AE47" s="302"/>
      <c r="AF47" s="302"/>
      <c r="AG47" s="302"/>
      <c r="AH47" s="302"/>
      <c r="AI47" s="389"/>
    </row>
    <row r="48" s="17" customFormat="1" ht="13.8" hidden="1" customHeight="1" spans="1:35">
      <c r="A48" s="303"/>
      <c r="B48" s="304" t="s">
        <v>18</v>
      </c>
      <c r="C48" s="304"/>
      <c r="D48" s="304"/>
      <c r="E48" s="304"/>
      <c r="F48" s="305"/>
      <c r="G48" s="305"/>
      <c r="H48" s="305"/>
      <c r="I48" s="305" t="e">
        <f>#REF!</f>
        <v>#REF!</v>
      </c>
      <c r="J48" s="305"/>
      <c r="K48" s="305"/>
      <c r="L48" s="305"/>
      <c r="M48" s="305"/>
      <c r="N48" s="305"/>
      <c r="O48" s="305"/>
      <c r="P48" s="305"/>
      <c r="Q48" s="305"/>
      <c r="R48" s="305">
        <f>U37</f>
        <v>44906</v>
      </c>
      <c r="S48" s="305"/>
      <c r="T48" s="305"/>
      <c r="U48" s="305"/>
      <c r="V48" s="305"/>
      <c r="W48" s="305"/>
      <c r="X48" s="305"/>
      <c r="Y48" s="305"/>
      <c r="Z48" s="305"/>
      <c r="AA48" s="305"/>
      <c r="AB48" s="305"/>
      <c r="AC48" s="305"/>
      <c r="AD48" s="305"/>
      <c r="AE48" s="304"/>
      <c r="AF48" s="304"/>
      <c r="AG48" s="304"/>
      <c r="AH48" s="304"/>
      <c r="AI48" s="397"/>
    </row>
    <row r="49" s="17" customFormat="1" ht="13.8" hidden="1" customHeight="1" spans="1:35">
      <c r="A49" s="306"/>
      <c r="B49" s="307" t="s">
        <v>19</v>
      </c>
      <c r="C49" s="307"/>
      <c r="D49" s="307"/>
      <c r="E49" s="307"/>
      <c r="F49" s="308"/>
      <c r="G49" s="308"/>
      <c r="H49" s="308"/>
      <c r="I49" s="308">
        <f>L34</f>
        <v>9120.49734264333</v>
      </c>
      <c r="J49" s="308"/>
      <c r="K49" s="308"/>
      <c r="L49" s="308"/>
      <c r="M49" s="308"/>
      <c r="N49" s="308"/>
      <c r="O49" s="308"/>
      <c r="P49" s="308"/>
      <c r="Q49" s="308"/>
      <c r="R49" s="308">
        <f>U34</f>
        <v>44815</v>
      </c>
      <c r="S49" s="308"/>
      <c r="T49" s="308"/>
      <c r="U49" s="308"/>
      <c r="V49" s="308"/>
      <c r="W49" s="308"/>
      <c r="X49" s="308"/>
      <c r="Y49" s="308"/>
      <c r="Z49" s="308"/>
      <c r="AA49" s="308"/>
      <c r="AB49" s="308"/>
      <c r="AC49" s="308"/>
      <c r="AD49" s="308"/>
      <c r="AE49" s="307"/>
      <c r="AF49" s="307"/>
      <c r="AG49" s="307"/>
      <c r="AH49" s="307"/>
      <c r="AI49" s="398"/>
    </row>
    <row r="50" s="17" customFormat="1" ht="13.8" hidden="1" customHeight="1" spans="1:35">
      <c r="A50" s="306"/>
      <c r="B50" s="307" t="s">
        <v>20</v>
      </c>
      <c r="C50" s="307"/>
      <c r="D50" s="307"/>
      <c r="E50" s="307"/>
      <c r="F50" s="308"/>
      <c r="G50" s="308"/>
      <c r="H50" s="308"/>
      <c r="I50" s="308">
        <f>L40</f>
        <v>0</v>
      </c>
      <c r="J50" s="308"/>
      <c r="K50" s="308"/>
      <c r="L50" s="308"/>
      <c r="M50" s="308"/>
      <c r="N50" s="308"/>
      <c r="O50" s="308"/>
      <c r="P50" s="308"/>
      <c r="Q50" s="308"/>
      <c r="R50" s="308">
        <f>U40</f>
        <v>0</v>
      </c>
      <c r="S50" s="308"/>
      <c r="T50" s="308"/>
      <c r="U50" s="308"/>
      <c r="V50" s="308"/>
      <c r="W50" s="308"/>
      <c r="X50" s="308"/>
      <c r="Y50" s="308"/>
      <c r="Z50" s="308"/>
      <c r="AA50" s="308"/>
      <c r="AB50" s="308"/>
      <c r="AC50" s="308"/>
      <c r="AD50" s="308"/>
      <c r="AE50" s="307"/>
      <c r="AF50" s="307"/>
      <c r="AG50" s="307"/>
      <c r="AH50" s="307"/>
      <c r="AI50" s="398"/>
    </row>
    <row r="51" s="279" customFormat="1" ht="13.8" hidden="1" customHeight="1" spans="1:35">
      <c r="A51" s="306"/>
      <c r="B51" s="307" t="s">
        <v>21</v>
      </c>
      <c r="C51" s="307"/>
      <c r="D51" s="307"/>
      <c r="E51" s="307"/>
      <c r="F51" s="308"/>
      <c r="G51" s="308"/>
      <c r="H51" s="308"/>
      <c r="I51" s="332">
        <f>L39</f>
        <v>9120.49734264333</v>
      </c>
      <c r="J51" s="332"/>
      <c r="K51" s="332"/>
      <c r="L51" s="332"/>
      <c r="M51" s="332"/>
      <c r="N51" s="332"/>
      <c r="O51" s="332"/>
      <c r="P51" s="332"/>
      <c r="Q51" s="332"/>
      <c r="R51" s="332">
        <f>U39</f>
        <v>44968</v>
      </c>
      <c r="S51" s="332"/>
      <c r="T51" s="332"/>
      <c r="U51" s="332"/>
      <c r="V51" s="332"/>
      <c r="W51" s="332"/>
      <c r="X51" s="332"/>
      <c r="Y51" s="332"/>
      <c r="Z51" s="332"/>
      <c r="AA51" s="308"/>
      <c r="AB51" s="308"/>
      <c r="AC51" s="308"/>
      <c r="AD51" s="308"/>
      <c r="AE51" s="307"/>
      <c r="AF51" s="307"/>
      <c r="AG51" s="307"/>
      <c r="AH51" s="307"/>
      <c r="AI51" s="398"/>
    </row>
    <row r="52" s="17" customFormat="1" ht="13.8" hidden="1" customHeight="1" spans="1:35">
      <c r="A52" s="306"/>
      <c r="B52" s="307" t="s">
        <v>22</v>
      </c>
      <c r="C52" s="307"/>
      <c r="D52" s="307"/>
      <c r="E52" s="307"/>
      <c r="F52" s="308"/>
      <c r="G52" s="308"/>
      <c r="H52" s="308"/>
      <c r="I52" s="308">
        <f>L42</f>
        <v>0</v>
      </c>
      <c r="J52" s="308"/>
      <c r="K52" s="308"/>
      <c r="L52" s="308"/>
      <c r="M52" s="308"/>
      <c r="N52" s="308"/>
      <c r="O52" s="308"/>
      <c r="P52" s="308"/>
      <c r="Q52" s="308"/>
      <c r="R52" s="308">
        <f>U42</f>
        <v>0</v>
      </c>
      <c r="S52" s="308"/>
      <c r="T52" s="308"/>
      <c r="U52" s="308"/>
      <c r="V52" s="308"/>
      <c r="W52" s="308"/>
      <c r="X52" s="308"/>
      <c r="Y52" s="308"/>
      <c r="Z52" s="308"/>
      <c r="AA52" s="308"/>
      <c r="AB52" s="308"/>
      <c r="AC52" s="308"/>
      <c r="AD52" s="308"/>
      <c r="AE52" s="307"/>
      <c r="AF52" s="307"/>
      <c r="AG52" s="307"/>
      <c r="AH52" s="307"/>
      <c r="AI52" s="398"/>
    </row>
    <row r="53" ht="13.8" hidden="1" customHeight="1" spans="1:35">
      <c r="A53" s="309"/>
      <c r="B53" s="310" t="s">
        <v>23</v>
      </c>
      <c r="C53" s="310"/>
      <c r="D53" s="310"/>
      <c r="E53" s="310"/>
      <c r="F53" s="311"/>
      <c r="G53" s="311"/>
      <c r="H53" s="311"/>
      <c r="I53" s="311"/>
      <c r="J53" s="311"/>
      <c r="K53" s="311"/>
      <c r="L53" s="311"/>
      <c r="M53" s="311"/>
      <c r="N53" s="311"/>
      <c r="O53" s="311"/>
      <c r="P53" s="311"/>
      <c r="Q53" s="311"/>
      <c r="R53" s="355" t="e">
        <f>#REF!</f>
        <v>#REF!</v>
      </c>
      <c r="S53" s="355"/>
      <c r="T53" s="355"/>
      <c r="U53" s="355"/>
      <c r="V53" s="355"/>
      <c r="W53" s="355"/>
      <c r="X53" s="355"/>
      <c r="Y53" s="355"/>
      <c r="Z53" s="355"/>
      <c r="AA53" s="377"/>
      <c r="AB53" s="377"/>
      <c r="AC53" s="377"/>
      <c r="AD53" s="377"/>
      <c r="AE53" s="378"/>
      <c r="AF53" s="378"/>
      <c r="AG53" s="378"/>
      <c r="AH53" s="378"/>
      <c r="AI53" s="399"/>
    </row>
    <row r="54" ht="15" spans="1:35">
      <c r="A54" s="312" t="s">
        <v>24</v>
      </c>
      <c r="B54" s="313"/>
      <c r="C54" s="313"/>
      <c r="D54" s="313"/>
      <c r="E54" s="313"/>
      <c r="F54" s="313"/>
      <c r="G54" s="313"/>
      <c r="H54" s="313"/>
      <c r="I54" s="313"/>
      <c r="J54" s="313"/>
      <c r="K54" s="313"/>
      <c r="L54" s="313"/>
      <c r="M54" s="313"/>
      <c r="N54" s="313"/>
      <c r="O54" s="313"/>
      <c r="P54" s="313"/>
      <c r="Q54" s="313"/>
      <c r="R54" s="313"/>
      <c r="S54" s="313"/>
      <c r="T54" s="313"/>
      <c r="U54" s="313"/>
      <c r="V54" s="313"/>
      <c r="W54" s="313"/>
      <c r="X54" s="313"/>
      <c r="Y54" s="313"/>
      <c r="Z54" s="313"/>
      <c r="AA54" s="313"/>
      <c r="AB54" s="313"/>
      <c r="AC54" s="313"/>
      <c r="AD54" s="313"/>
      <c r="AE54" s="313"/>
      <c r="AF54" s="313"/>
      <c r="AG54" s="313"/>
      <c r="AH54" s="313"/>
      <c r="AI54" s="400"/>
    </row>
    <row r="55" ht="16" customHeight="1" spans="1:47">
      <c r="A55" s="58"/>
      <c r="B55" s="314"/>
      <c r="C55" s="314"/>
      <c r="D55" s="314"/>
      <c r="E55" s="314"/>
      <c r="F55" s="314"/>
      <c r="G55" s="314"/>
      <c r="H55" s="314"/>
      <c r="I55" s="314"/>
      <c r="J55" s="314"/>
      <c r="K55" s="314"/>
      <c r="L55" s="314"/>
      <c r="M55" s="314"/>
      <c r="N55" s="314"/>
      <c r="O55" s="314"/>
      <c r="P55" s="314"/>
      <c r="Q55" s="314"/>
      <c r="R55" s="314"/>
      <c r="S55" s="314"/>
      <c r="T55" s="314"/>
      <c r="U55" s="314"/>
      <c r="V55" s="314"/>
      <c r="W55" s="314"/>
      <c r="X55" s="314"/>
      <c r="Y55" s="314"/>
      <c r="Z55" s="314"/>
      <c r="AA55" s="314"/>
      <c r="AB55" s="314"/>
      <c r="AC55" s="314"/>
      <c r="AD55" s="314"/>
      <c r="AE55" s="314"/>
      <c r="AF55" s="314"/>
      <c r="AG55" s="314"/>
      <c r="AH55" s="314"/>
      <c r="AI55" s="401"/>
      <c r="AJ55" s="402"/>
      <c r="AK55" s="402"/>
      <c r="AL55" s="402"/>
      <c r="AM55" s="402"/>
      <c r="AN55" s="402"/>
      <c r="AO55" s="402"/>
      <c r="AP55" s="402"/>
      <c r="AQ55" s="402"/>
      <c r="AR55" s="402"/>
      <c r="AS55" s="402"/>
      <c r="AT55" s="402"/>
      <c r="AU55" s="402"/>
    </row>
    <row r="56" ht="13.8" customHeight="1" spans="1:35">
      <c r="A56" s="58"/>
      <c r="B56" s="315"/>
      <c r="C56" s="315"/>
      <c r="D56" s="315"/>
      <c r="E56" s="315"/>
      <c r="F56" s="315"/>
      <c r="G56" s="315"/>
      <c r="H56" s="315"/>
      <c r="I56" s="315"/>
      <c r="J56" s="315"/>
      <c r="K56" s="315"/>
      <c r="L56" s="315"/>
      <c r="M56" s="315"/>
      <c r="N56" s="315"/>
      <c r="O56" s="315"/>
      <c r="P56" s="315"/>
      <c r="Q56" s="315"/>
      <c r="R56" s="315"/>
      <c r="S56" s="315"/>
      <c r="T56" s="315"/>
      <c r="U56" s="315"/>
      <c r="V56" s="315"/>
      <c r="W56" s="315"/>
      <c r="X56" s="315"/>
      <c r="Y56" s="315"/>
      <c r="Z56" s="315"/>
      <c r="AA56" s="315"/>
      <c r="AB56" s="315"/>
      <c r="AC56" s="315"/>
      <c r="AD56" s="315"/>
      <c r="AE56" s="315"/>
      <c r="AF56" s="315"/>
      <c r="AG56" s="315"/>
      <c r="AH56" s="315"/>
      <c r="AI56" s="267"/>
    </row>
    <row r="57" spans="1:35">
      <c r="A57" s="316"/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267"/>
    </row>
    <row r="58" spans="1:36">
      <c r="A58" s="44"/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268"/>
      <c r="AJ58" s="403"/>
    </row>
    <row r="59" spans="1:35">
      <c r="A59" s="89"/>
      <c r="B59" s="90"/>
      <c r="C59" s="90"/>
      <c r="D59" s="90"/>
      <c r="E59" s="90"/>
      <c r="F59" s="90"/>
      <c r="G59" s="90"/>
      <c r="H59" s="90"/>
      <c r="I59" s="150"/>
      <c r="J59" s="150"/>
      <c r="K59" s="150"/>
      <c r="L59" s="150"/>
      <c r="M59" s="150"/>
      <c r="N59" s="150"/>
      <c r="O59" s="150"/>
      <c r="P59" s="150"/>
      <c r="Q59" s="150"/>
      <c r="R59" s="150"/>
      <c r="S59" s="150"/>
      <c r="T59" s="150"/>
      <c r="U59" s="150"/>
      <c r="V59" s="150"/>
      <c r="W59" s="150"/>
      <c r="X59" s="150"/>
      <c r="Y59" s="150"/>
      <c r="Z59" s="150"/>
      <c r="AA59" s="150"/>
      <c r="AB59" s="250"/>
      <c r="AC59" s="250"/>
      <c r="AD59" s="250"/>
      <c r="AE59" s="250"/>
      <c r="AF59" s="250"/>
      <c r="AG59" s="250"/>
      <c r="AH59" s="250"/>
      <c r="AI59" s="276"/>
    </row>
    <row r="60" ht="15" customHeight="1" spans="1:35">
      <c r="A60" s="91"/>
      <c r="B60" s="80"/>
      <c r="C60" s="80"/>
      <c r="D60" s="80"/>
      <c r="E60" s="80"/>
      <c r="F60" s="80"/>
      <c r="G60" s="80"/>
      <c r="H60" s="80"/>
      <c r="I60" s="151"/>
      <c r="J60" s="151"/>
      <c r="K60" s="151"/>
      <c r="L60" s="151"/>
      <c r="M60" s="151"/>
      <c r="N60" s="151"/>
      <c r="O60" s="151"/>
      <c r="P60" s="151"/>
      <c r="Q60" s="151"/>
      <c r="R60" s="151"/>
      <c r="S60" s="150"/>
      <c r="T60" s="150"/>
      <c r="U60" s="150"/>
      <c r="V60" s="150"/>
      <c r="W60" s="150"/>
      <c r="X60" s="150"/>
      <c r="Y60" s="150"/>
      <c r="Z60" s="150"/>
      <c r="AA60" s="150"/>
      <c r="AB60" s="250"/>
      <c r="AC60" s="250"/>
      <c r="AD60" s="250"/>
      <c r="AE60" s="250"/>
      <c r="AF60" s="250"/>
      <c r="AG60" s="250"/>
      <c r="AH60" s="250"/>
      <c r="AI60" s="276"/>
    </row>
    <row r="61" spans="1:35">
      <c r="A61" s="87" t="s">
        <v>25</v>
      </c>
      <c r="B61" s="88"/>
      <c r="C61" s="88"/>
      <c r="D61" s="88"/>
      <c r="E61" s="88"/>
      <c r="F61" s="88"/>
      <c r="G61" s="88"/>
      <c r="H61" s="97"/>
      <c r="I61" s="87" t="s">
        <v>26</v>
      </c>
      <c r="J61" s="88"/>
      <c r="K61" s="88"/>
      <c r="L61" s="88"/>
      <c r="M61" s="88"/>
      <c r="N61" s="88"/>
      <c r="O61" s="88"/>
      <c r="P61" s="88"/>
      <c r="Q61" s="88"/>
      <c r="R61" s="97"/>
      <c r="S61" s="208" t="s">
        <v>27</v>
      </c>
      <c r="T61" s="209"/>
      <c r="U61" s="209"/>
      <c r="V61" s="209"/>
      <c r="W61" s="209"/>
      <c r="X61" s="209"/>
      <c r="Y61" s="209"/>
      <c r="Z61" s="209"/>
      <c r="AA61" s="251"/>
      <c r="AB61" s="87" t="s">
        <v>28</v>
      </c>
      <c r="AC61" s="88"/>
      <c r="AD61" s="88"/>
      <c r="AE61" s="209"/>
      <c r="AF61" s="209"/>
      <c r="AG61" s="209"/>
      <c r="AH61" s="209"/>
      <c r="AI61" s="251"/>
    </row>
    <row r="62" spans="1:35">
      <c r="A62" s="317"/>
      <c r="B62" s="318"/>
      <c r="C62" s="318"/>
      <c r="D62" s="318"/>
      <c r="E62" s="318"/>
      <c r="F62" s="318"/>
      <c r="G62" s="318"/>
      <c r="H62" s="319"/>
      <c r="I62" s="333"/>
      <c r="J62" s="334"/>
      <c r="K62" s="334"/>
      <c r="L62" s="334"/>
      <c r="M62" s="334"/>
      <c r="N62" s="334"/>
      <c r="O62" s="334"/>
      <c r="P62" s="334"/>
      <c r="Q62" s="334"/>
      <c r="R62" s="356"/>
      <c r="S62" s="333"/>
      <c r="T62" s="334"/>
      <c r="U62" s="334"/>
      <c r="V62" s="334"/>
      <c r="W62" s="334"/>
      <c r="X62" s="334"/>
      <c r="Y62" s="334"/>
      <c r="Z62" s="334"/>
      <c r="AA62" s="356"/>
      <c r="AB62" s="379"/>
      <c r="AC62" s="380"/>
      <c r="AD62" s="380"/>
      <c r="AE62" s="380"/>
      <c r="AF62" s="380"/>
      <c r="AG62" s="380"/>
      <c r="AH62" s="380"/>
      <c r="AI62" s="276"/>
    </row>
    <row r="63" ht="15" customHeight="1" spans="1:35">
      <c r="A63" s="320"/>
      <c r="B63" s="321"/>
      <c r="C63" s="321"/>
      <c r="D63" s="321"/>
      <c r="E63" s="321"/>
      <c r="F63" s="321"/>
      <c r="G63" s="321"/>
      <c r="H63" s="322"/>
      <c r="I63" s="335"/>
      <c r="J63" s="336"/>
      <c r="K63" s="336"/>
      <c r="L63" s="336"/>
      <c r="M63" s="336"/>
      <c r="N63" s="336"/>
      <c r="O63" s="336"/>
      <c r="P63" s="336"/>
      <c r="Q63" s="336"/>
      <c r="R63" s="357"/>
      <c r="S63" s="335"/>
      <c r="T63" s="336"/>
      <c r="U63" s="336"/>
      <c r="V63" s="336"/>
      <c r="W63" s="336"/>
      <c r="X63" s="336"/>
      <c r="Y63" s="336"/>
      <c r="Z63" s="336"/>
      <c r="AA63" s="357"/>
      <c r="AB63" s="381"/>
      <c r="AC63" s="382"/>
      <c r="AD63" s="382"/>
      <c r="AE63" s="382"/>
      <c r="AF63" s="382"/>
      <c r="AG63" s="382"/>
      <c r="AH63" s="382"/>
      <c r="AI63" s="277"/>
    </row>
    <row r="64" spans="1:35">
      <c r="A64" s="92" t="s">
        <v>29</v>
      </c>
      <c r="B64" s="93"/>
      <c r="C64" s="93"/>
      <c r="D64" s="93"/>
      <c r="E64" s="93"/>
      <c r="F64" s="93"/>
      <c r="G64" s="93"/>
      <c r="H64" s="94"/>
      <c r="I64" s="93" t="s">
        <v>29</v>
      </c>
      <c r="J64" s="93"/>
      <c r="K64" s="93"/>
      <c r="L64" s="93"/>
      <c r="M64" s="93"/>
      <c r="N64" s="93"/>
      <c r="O64" s="93"/>
      <c r="P64" s="93"/>
      <c r="Q64" s="93"/>
      <c r="R64" s="94"/>
      <c r="S64" s="358" t="s">
        <v>29</v>
      </c>
      <c r="T64" s="359"/>
      <c r="U64" s="359"/>
      <c r="V64" s="359"/>
      <c r="W64" s="359"/>
      <c r="X64" s="359"/>
      <c r="Y64" s="359"/>
      <c r="Z64" s="359"/>
      <c r="AA64" s="383"/>
      <c r="AB64" s="358" t="s">
        <v>29</v>
      </c>
      <c r="AC64" s="359"/>
      <c r="AD64" s="359"/>
      <c r="AE64" s="359"/>
      <c r="AF64" s="359"/>
      <c r="AG64" s="359"/>
      <c r="AH64" s="359"/>
      <c r="AI64" s="383"/>
    </row>
    <row r="65" spans="1:35">
      <c r="A65" s="89"/>
      <c r="B65" s="90"/>
      <c r="C65" s="90"/>
      <c r="D65" s="90"/>
      <c r="E65" s="90"/>
      <c r="F65" s="90"/>
      <c r="G65" s="90"/>
      <c r="H65" s="95"/>
      <c r="I65" s="150"/>
      <c r="J65" s="150"/>
      <c r="K65" s="150"/>
      <c r="L65" s="150"/>
      <c r="M65" s="150"/>
      <c r="N65" s="150"/>
      <c r="O65" s="150"/>
      <c r="P65" s="150"/>
      <c r="Q65" s="150"/>
      <c r="R65" s="206"/>
      <c r="S65" s="213"/>
      <c r="T65" s="150"/>
      <c r="U65" s="150"/>
      <c r="V65" s="150"/>
      <c r="W65" s="150"/>
      <c r="X65" s="150"/>
      <c r="Y65" s="150"/>
      <c r="Z65" s="150"/>
      <c r="AA65" s="206"/>
      <c r="AB65" s="253"/>
      <c r="AC65" s="250"/>
      <c r="AD65" s="250"/>
      <c r="AE65" s="250"/>
      <c r="AF65" s="250"/>
      <c r="AG65" s="250"/>
      <c r="AH65" s="250"/>
      <c r="AI65" s="276"/>
    </row>
    <row r="66" spans="1:35">
      <c r="A66" s="91"/>
      <c r="B66" s="80"/>
      <c r="C66" s="80"/>
      <c r="D66" s="80"/>
      <c r="E66" s="80"/>
      <c r="F66" s="80"/>
      <c r="G66" s="80"/>
      <c r="H66" s="96"/>
      <c r="I66" s="151"/>
      <c r="J66" s="151"/>
      <c r="K66" s="151"/>
      <c r="L66" s="151"/>
      <c r="M66" s="151"/>
      <c r="N66" s="151"/>
      <c r="O66" s="151"/>
      <c r="P66" s="151"/>
      <c r="Q66" s="151"/>
      <c r="R66" s="207"/>
      <c r="S66" s="214"/>
      <c r="T66" s="151"/>
      <c r="U66" s="151"/>
      <c r="V66" s="151"/>
      <c r="W66" s="151"/>
      <c r="X66" s="151"/>
      <c r="Y66" s="151"/>
      <c r="Z66" s="151"/>
      <c r="AA66" s="207"/>
      <c r="AB66" s="255"/>
      <c r="AC66" s="256"/>
      <c r="AD66" s="256"/>
      <c r="AE66" s="256"/>
      <c r="AF66" s="256"/>
      <c r="AG66" s="256"/>
      <c r="AH66" s="256"/>
      <c r="AI66" s="277"/>
    </row>
    <row r="69" spans="1:15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</row>
    <row r="70" spans="36:36">
      <c r="AJ70" s="18"/>
    </row>
    <row r="72" spans="37:37">
      <c r="AK72" s="18"/>
    </row>
    <row r="73" s="18" customFormat="1" spans="1:37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</row>
    <row r="76" spans="22:22">
      <c r="V76" s="19" t="s">
        <v>30</v>
      </c>
    </row>
  </sheetData>
  <mergeCells count="86">
    <mergeCell ref="A6:AI6"/>
    <mergeCell ref="Y7:AC7"/>
    <mergeCell ref="X8:AB8"/>
    <mergeCell ref="W10:AA10"/>
    <mergeCell ref="A12:H12"/>
    <mergeCell ref="N12:P12"/>
    <mergeCell ref="U12:AB12"/>
    <mergeCell ref="L13:P13"/>
    <mergeCell ref="U13:AB13"/>
    <mergeCell ref="AD13:AI13"/>
    <mergeCell ref="L14:P14"/>
    <mergeCell ref="U14:AB14"/>
    <mergeCell ref="D15:Y15"/>
    <mergeCell ref="AD15:AH15"/>
    <mergeCell ref="I16:K16"/>
    <mergeCell ref="L16:P16"/>
    <mergeCell ref="U16:AB16"/>
    <mergeCell ref="L17:P17"/>
    <mergeCell ref="U17:AB17"/>
    <mergeCell ref="AD17:AH17"/>
    <mergeCell ref="L18:P18"/>
    <mergeCell ref="U18:AB18"/>
    <mergeCell ref="L19:P19"/>
    <mergeCell ref="U19:AB19"/>
    <mergeCell ref="L20:P20"/>
    <mergeCell ref="U20:AB20"/>
    <mergeCell ref="L21:P21"/>
    <mergeCell ref="U21:AB21"/>
    <mergeCell ref="L22:P22"/>
    <mergeCell ref="U22:AB22"/>
    <mergeCell ref="L23:P23"/>
    <mergeCell ref="U23:AB23"/>
    <mergeCell ref="L24:P24"/>
    <mergeCell ref="U24:AB24"/>
    <mergeCell ref="L25:P25"/>
    <mergeCell ref="U25:AB25"/>
    <mergeCell ref="L26:P26"/>
    <mergeCell ref="U26:AB26"/>
    <mergeCell ref="L27:P27"/>
    <mergeCell ref="U27:AB27"/>
    <mergeCell ref="L28:P28"/>
    <mergeCell ref="U28:AB28"/>
    <mergeCell ref="L29:P29"/>
    <mergeCell ref="U29:AB29"/>
    <mergeCell ref="L30:P30"/>
    <mergeCell ref="U30:AB30"/>
    <mergeCell ref="L31:P31"/>
    <mergeCell ref="U31:AB31"/>
    <mergeCell ref="L32:P32"/>
    <mergeCell ref="U32:AB32"/>
    <mergeCell ref="L33:P33"/>
    <mergeCell ref="U33:AB33"/>
    <mergeCell ref="L34:P34"/>
    <mergeCell ref="U34:AB34"/>
    <mergeCell ref="L35:P35"/>
    <mergeCell ref="U35:AB35"/>
    <mergeCell ref="L36:P36"/>
    <mergeCell ref="U36:AB36"/>
    <mergeCell ref="L37:P37"/>
    <mergeCell ref="U37:AB37"/>
    <mergeCell ref="L38:P38"/>
    <mergeCell ref="U38:AB38"/>
    <mergeCell ref="L39:P39"/>
    <mergeCell ref="U39:AB39"/>
    <mergeCell ref="B55:AH55"/>
    <mergeCell ref="B57:AH57"/>
    <mergeCell ref="B58:AH58"/>
    <mergeCell ref="A59:H59"/>
    <mergeCell ref="A60:H60"/>
    <mergeCell ref="I61:R61"/>
    <mergeCell ref="S61:AA61"/>
    <mergeCell ref="A62:H62"/>
    <mergeCell ref="A63:H63"/>
    <mergeCell ref="I64:R64"/>
    <mergeCell ref="S64:AA64"/>
    <mergeCell ref="A65:H65"/>
    <mergeCell ref="A66:H66"/>
    <mergeCell ref="AE7:AI8"/>
    <mergeCell ref="C7:W8"/>
    <mergeCell ref="C9:U10"/>
    <mergeCell ref="I59:R60"/>
    <mergeCell ref="S59:AA60"/>
    <mergeCell ref="I62:R63"/>
    <mergeCell ref="S62:AA63"/>
    <mergeCell ref="I65:R66"/>
    <mergeCell ref="S65:AA66"/>
  </mergeCells>
  <printOptions horizontalCentered="1"/>
  <pageMargins left="0.45" right="0.36" top="0.31" bottom="0.5" header="0.3" footer="0.3"/>
  <pageSetup paperSize="14" scale="93" orientation="portrait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O71"/>
  <sheetViews>
    <sheetView showGridLines="0" tabSelected="1" zoomScale="110" zoomScaleNormal="110" topLeftCell="A40" workbookViewId="0">
      <selection activeCell="A1" sqref="A1:AI61"/>
    </sheetView>
  </sheetViews>
  <sheetFormatPr defaultColWidth="6.66666666666667" defaultRowHeight="12.75"/>
  <cols>
    <col min="1" max="1" width="3.33333333333333" style="19" customWidth="1"/>
    <col min="2" max="2" width="4.43809523809524" style="19" customWidth="1"/>
    <col min="3" max="3" width="6.1047619047619" style="19" customWidth="1"/>
    <col min="4" max="4" width="6.55238095238095" style="19" customWidth="1"/>
    <col min="5" max="5" width="4.66666666666667" style="19" hidden="1" customWidth="1"/>
    <col min="6" max="6" width="2.66666666666667" style="19" hidden="1" customWidth="1"/>
    <col min="7" max="7" width="1.55238095238095" style="19" customWidth="1"/>
    <col min="8" max="8" width="1.1047619047619" style="19" customWidth="1"/>
    <col min="9" max="9" width="0.885714285714286" style="19" customWidth="1"/>
    <col min="10" max="10" width="6.43809523809524" style="19" customWidth="1"/>
    <col min="11" max="12" width="3.43809523809524" style="19" customWidth="1"/>
    <col min="13" max="13" width="1.88571428571429" style="19" customWidth="1"/>
    <col min="14" max="14" width="5.66666666666667" style="19" customWidth="1"/>
    <col min="15" max="15" width="1.88571428571429" style="19" customWidth="1"/>
    <col min="16" max="16" width="4.43809523809524" style="19" customWidth="1"/>
    <col min="17" max="17" width="5.88571428571429" style="19" hidden="1" customWidth="1"/>
    <col min="18" max="18" width="1.66666666666667" style="19" customWidth="1"/>
    <col min="19" max="19" width="9.1047619047619" style="19" customWidth="1"/>
    <col min="20" max="20" width="0.333333333333333" style="19" customWidth="1"/>
    <col min="21" max="21" width="2" style="19" customWidth="1"/>
    <col min="22" max="22" width="9" style="19" customWidth="1"/>
    <col min="23" max="23" width="1.1047619047619" style="19" customWidth="1"/>
    <col min="24" max="24" width="0.666666666666667" style="19" hidden="1" customWidth="1"/>
    <col min="25" max="27" width="1.1047619047619" style="19" customWidth="1"/>
    <col min="28" max="28" width="5" style="19" customWidth="1"/>
    <col min="29" max="32" width="1.1047619047619" style="19" customWidth="1"/>
    <col min="33" max="33" width="3.33333333333333" style="19" customWidth="1"/>
    <col min="34" max="34" width="4" style="19" customWidth="1"/>
    <col min="35" max="35" width="1.66666666666667" style="19" customWidth="1"/>
    <col min="36" max="36" width="6.66666666666667" style="19"/>
    <col min="37" max="37" width="11.2857142857143" style="19"/>
    <col min="38" max="16384" width="6.66666666666667" style="19"/>
  </cols>
  <sheetData>
    <row r="1" spans="1:35">
      <c r="A1" s="20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57"/>
    </row>
    <row r="2" spans="1:35">
      <c r="A2" s="22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58"/>
    </row>
    <row r="3" spans="1:35">
      <c r="A3" s="22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152"/>
      <c r="W3" s="152"/>
      <c r="X3" s="152"/>
      <c r="Y3" s="152"/>
      <c r="Z3" s="152" t="s">
        <v>31</v>
      </c>
      <c r="AA3" s="152"/>
      <c r="AB3" s="152"/>
      <c r="AC3" s="152"/>
      <c r="AD3" s="152"/>
      <c r="AE3" s="152"/>
      <c r="AF3" s="152"/>
      <c r="AG3" s="152"/>
      <c r="AH3" s="152"/>
      <c r="AI3" s="258"/>
    </row>
    <row r="4" spans="1:35">
      <c r="A4" s="22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58"/>
    </row>
    <row r="5" ht="23.25" spans="1:35">
      <c r="A5" s="24" t="s">
        <v>32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9"/>
    </row>
    <row r="6" s="14" customFormat="1" ht="11.25" customHeight="1" spans="1:35">
      <c r="A6" s="26" t="s">
        <v>4</v>
      </c>
      <c r="B6" s="27"/>
      <c r="C6" s="27"/>
      <c r="D6" s="27"/>
      <c r="E6" s="27"/>
      <c r="F6" s="27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153"/>
      <c r="X6" s="26" t="s">
        <v>5</v>
      </c>
      <c r="Y6" s="157" t="s">
        <v>5</v>
      </c>
      <c r="Z6" s="157"/>
      <c r="AA6" s="157"/>
      <c r="AB6" s="157"/>
      <c r="AC6" s="157"/>
      <c r="AD6" s="215"/>
      <c r="AE6" s="216">
        <v>44367</v>
      </c>
      <c r="AF6" s="216"/>
      <c r="AG6" s="216"/>
      <c r="AH6" s="216"/>
      <c r="AI6" s="260"/>
    </row>
    <row r="7" s="14" customFormat="1" ht="11.25" customHeight="1" spans="1:35">
      <c r="A7" s="29"/>
      <c r="D7" s="30"/>
      <c r="E7" s="31"/>
      <c r="F7" s="31"/>
      <c r="G7" s="32"/>
      <c r="H7" s="32"/>
      <c r="I7" s="32"/>
      <c r="J7" s="32"/>
      <c r="K7" s="98"/>
      <c r="L7" s="98"/>
      <c r="M7" s="98"/>
      <c r="N7" s="98"/>
      <c r="O7" s="98"/>
      <c r="P7" s="32"/>
      <c r="Q7" s="32"/>
      <c r="R7" s="32"/>
      <c r="S7" s="32"/>
      <c r="T7" s="32"/>
      <c r="U7" s="32"/>
      <c r="V7" s="32"/>
      <c r="W7" s="154"/>
      <c r="X7" s="155"/>
      <c r="Y7" s="217"/>
      <c r="Z7" s="217"/>
      <c r="AA7" s="217"/>
      <c r="AB7" s="217"/>
      <c r="AE7" s="218"/>
      <c r="AF7" s="218"/>
      <c r="AG7" s="218"/>
      <c r="AH7" s="218"/>
      <c r="AI7" s="261"/>
    </row>
    <row r="8" s="14" customFormat="1" ht="11.25" spans="1:35">
      <c r="A8" s="26" t="s">
        <v>6</v>
      </c>
      <c r="B8" s="27"/>
      <c r="C8" s="27"/>
      <c r="D8" s="27"/>
      <c r="E8" s="27"/>
      <c r="F8" s="27"/>
      <c r="G8" s="33"/>
      <c r="H8" s="34" t="s">
        <v>7</v>
      </c>
      <c r="I8" s="34"/>
      <c r="J8" s="99"/>
      <c r="K8" s="99"/>
      <c r="L8" s="100"/>
      <c r="M8" s="100"/>
      <c r="N8" s="100"/>
      <c r="O8" s="101"/>
      <c r="P8" s="100" t="s">
        <v>33</v>
      </c>
      <c r="Q8" s="100"/>
      <c r="R8" s="101"/>
      <c r="S8" s="156" t="s">
        <v>34</v>
      </c>
      <c r="T8" s="157"/>
      <c r="U8" s="156" t="s">
        <v>35</v>
      </c>
      <c r="V8" s="157"/>
      <c r="W8" s="158"/>
      <c r="X8" s="159" t="s">
        <v>36</v>
      </c>
      <c r="Y8" s="219"/>
      <c r="Z8" s="219"/>
      <c r="AA8" s="219"/>
      <c r="AB8" s="219"/>
      <c r="AC8" s="219"/>
      <c r="AD8" s="219"/>
      <c r="AE8" s="219"/>
      <c r="AF8" s="219"/>
      <c r="AG8" s="219"/>
      <c r="AH8" s="219"/>
      <c r="AI8" s="262"/>
    </row>
    <row r="9" s="14" customFormat="1" ht="24" customHeight="1" spans="1:37">
      <c r="A9" s="35" t="s">
        <v>37</v>
      </c>
      <c r="B9" s="36"/>
      <c r="C9" s="36"/>
      <c r="D9" s="36"/>
      <c r="E9" s="36"/>
      <c r="F9" s="36"/>
      <c r="G9" s="37"/>
      <c r="H9" s="38">
        <v>3473</v>
      </c>
      <c r="I9" s="38"/>
      <c r="J9" s="38"/>
      <c r="K9" s="102"/>
      <c r="L9" s="103"/>
      <c r="M9" s="103"/>
      <c r="N9" s="103"/>
      <c r="O9" s="104"/>
      <c r="P9" s="105" t="s">
        <v>38</v>
      </c>
      <c r="Q9" s="105"/>
      <c r="R9" s="105"/>
      <c r="S9" s="160" t="s">
        <v>39</v>
      </c>
      <c r="T9" s="160"/>
      <c r="U9" s="105"/>
      <c r="V9" s="105"/>
      <c r="W9" s="105"/>
      <c r="X9" s="161">
        <v>3414666.67</v>
      </c>
      <c r="Y9" s="220"/>
      <c r="Z9" s="220"/>
      <c r="AA9" s="220"/>
      <c r="AB9" s="220"/>
      <c r="AC9" s="220"/>
      <c r="AD9" s="220"/>
      <c r="AE9" s="220"/>
      <c r="AF9" s="220"/>
      <c r="AG9" s="220"/>
      <c r="AH9" s="220"/>
      <c r="AI9" s="263"/>
      <c r="AK9" s="264">
        <f>SUM(AK8*2)</f>
        <v>0</v>
      </c>
    </row>
    <row r="10" s="15" customFormat="1" ht="18" customHeight="1" spans="1:41">
      <c r="A10" s="39" t="s">
        <v>40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265"/>
      <c r="AJ10" s="266"/>
      <c r="AK10" s="266"/>
      <c r="AL10" s="266"/>
      <c r="AM10" s="266"/>
      <c r="AN10" s="266"/>
      <c r="AO10" s="266"/>
    </row>
    <row r="11" ht="15.75" spans="1:41">
      <c r="A11" s="41">
        <v>1</v>
      </c>
      <c r="B11" s="42" t="s">
        <v>41</v>
      </c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267"/>
      <c r="AJ11" s="2"/>
      <c r="AK11" s="2"/>
      <c r="AL11" s="2"/>
      <c r="AM11" s="2"/>
      <c r="AN11" s="2"/>
      <c r="AO11" s="3"/>
    </row>
    <row r="12" ht="13.8" customHeight="1" spans="1:41">
      <c r="A12" s="41">
        <v>2</v>
      </c>
      <c r="B12" s="43" t="s">
        <v>42</v>
      </c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267"/>
      <c r="AJ12" s="3"/>
      <c r="AK12" s="4"/>
      <c r="AL12" s="5"/>
      <c r="AM12" s="6"/>
      <c r="AN12" s="3"/>
      <c r="AO12" s="3"/>
    </row>
    <row r="13" ht="13.8" customHeight="1" spans="1:41">
      <c r="A13" s="41">
        <v>3</v>
      </c>
      <c r="B13" s="42" t="s">
        <v>43</v>
      </c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267"/>
      <c r="AJ13" s="3"/>
      <c r="AK13" s="4"/>
      <c r="AL13" s="6"/>
      <c r="AM13" s="6"/>
      <c r="AN13" s="3"/>
      <c r="AO13" s="3"/>
    </row>
    <row r="14" spans="1:41">
      <c r="A14" s="41">
        <v>4</v>
      </c>
      <c r="B14" s="42" t="s">
        <v>44</v>
      </c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267"/>
      <c r="AJ14" s="7"/>
      <c r="AK14" s="7"/>
      <c r="AL14" s="7"/>
      <c r="AM14" s="7"/>
      <c r="AN14" s="3"/>
      <c r="AO14" s="3"/>
    </row>
    <row r="15" spans="1:41">
      <c r="A15" s="404" t="s">
        <v>45</v>
      </c>
      <c r="B15" s="42"/>
      <c r="C15" s="45" t="s">
        <v>46</v>
      </c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162"/>
      <c r="S15" s="162"/>
      <c r="T15" s="162"/>
      <c r="U15" s="162"/>
      <c r="V15" s="162"/>
      <c r="W15" s="162"/>
      <c r="X15" s="162"/>
      <c r="Y15" s="162"/>
      <c r="Z15" s="162"/>
      <c r="AA15" s="46"/>
      <c r="AB15" s="46"/>
      <c r="AC15" s="46"/>
      <c r="AD15" s="46"/>
      <c r="AE15" s="46"/>
      <c r="AF15" s="46"/>
      <c r="AG15" s="46"/>
      <c r="AH15" s="46"/>
      <c r="AI15" s="268"/>
      <c r="AJ15" s="8"/>
      <c r="AK15" s="9"/>
      <c r="AL15" s="10"/>
      <c r="AM15" s="11"/>
      <c r="AN15" s="3"/>
      <c r="AO15" s="3"/>
    </row>
    <row r="16" s="16" customFormat="1" ht="18.75" customHeight="1" spans="1:41">
      <c r="A16" s="47"/>
      <c r="B16" s="48"/>
      <c r="C16" s="48"/>
      <c r="D16" s="48"/>
      <c r="E16" s="48"/>
      <c r="F16" s="48"/>
      <c r="G16" s="48"/>
      <c r="H16" s="49"/>
      <c r="I16" s="47" t="s">
        <v>47</v>
      </c>
      <c r="J16" s="48"/>
      <c r="K16" s="48"/>
      <c r="L16" s="48"/>
      <c r="M16" s="48"/>
      <c r="N16" s="48"/>
      <c r="O16" s="48"/>
      <c r="P16" s="48"/>
      <c r="Q16" s="49"/>
      <c r="R16" s="163" t="s">
        <v>48</v>
      </c>
      <c r="S16" s="164"/>
      <c r="T16" s="164"/>
      <c r="U16" s="164"/>
      <c r="V16" s="164"/>
      <c r="W16" s="164"/>
      <c r="X16" s="164"/>
      <c r="Y16" s="164"/>
      <c r="Z16" s="221"/>
      <c r="AA16" s="47" t="s">
        <v>49</v>
      </c>
      <c r="AB16" s="48"/>
      <c r="AC16" s="48"/>
      <c r="AD16" s="48"/>
      <c r="AE16" s="48"/>
      <c r="AF16" s="48"/>
      <c r="AG16" s="48"/>
      <c r="AH16" s="48"/>
      <c r="AI16" s="49"/>
      <c r="AJ16" s="12"/>
      <c r="AK16" s="9"/>
      <c r="AL16" s="10"/>
      <c r="AM16" s="12"/>
      <c r="AN16" s="12"/>
      <c r="AO16" s="12"/>
    </row>
    <row r="17" spans="1:41">
      <c r="A17" s="41" t="s">
        <v>50</v>
      </c>
      <c r="B17" s="3"/>
      <c r="C17" s="3"/>
      <c r="D17" s="3"/>
      <c r="E17" s="10"/>
      <c r="F17" s="10"/>
      <c r="G17" s="50"/>
      <c r="H17" s="51"/>
      <c r="I17" s="106"/>
      <c r="J17" s="10"/>
      <c r="K17" s="10"/>
      <c r="L17" s="107">
        <f>X9</f>
        <v>3414666.67</v>
      </c>
      <c r="M17" s="107"/>
      <c r="N17" s="107"/>
      <c r="O17" s="107"/>
      <c r="P17" s="107"/>
      <c r="Q17" s="3"/>
      <c r="R17" s="165"/>
      <c r="S17" s="166"/>
      <c r="T17" s="166"/>
      <c r="U17" s="167">
        <f>X9</f>
        <v>3414666.67</v>
      </c>
      <c r="V17" s="167"/>
      <c r="W17" s="167"/>
      <c r="X17" s="167"/>
      <c r="Y17" s="167"/>
      <c r="Z17" s="222"/>
      <c r="AA17" s="10"/>
      <c r="AB17" s="223"/>
      <c r="AC17" s="223"/>
      <c r="AD17" s="224"/>
      <c r="AE17" s="224"/>
      <c r="AF17" s="224"/>
      <c r="AG17" s="224"/>
      <c r="AH17" s="224"/>
      <c r="AI17" s="269"/>
      <c r="AJ17" s="3"/>
      <c r="AK17" s="13"/>
      <c r="AL17" s="3"/>
      <c r="AM17" s="3"/>
      <c r="AN17" s="3"/>
      <c r="AO17" s="3"/>
    </row>
    <row r="18" ht="15" customHeight="1" spans="1:41">
      <c r="A18" s="41"/>
      <c r="B18" s="3" t="s">
        <v>51</v>
      </c>
      <c r="C18" s="3"/>
      <c r="D18" s="3"/>
      <c r="E18" s="50"/>
      <c r="F18" s="50"/>
      <c r="G18" s="50"/>
      <c r="H18" s="52"/>
      <c r="I18" s="108"/>
      <c r="J18" s="109">
        <v>0.05</v>
      </c>
      <c r="K18" s="50"/>
      <c r="L18" s="110">
        <f>L17*J18</f>
        <v>170733.3335</v>
      </c>
      <c r="M18" s="110"/>
      <c r="N18" s="110"/>
      <c r="O18" s="110"/>
      <c r="P18" s="110"/>
      <c r="Q18" s="3"/>
      <c r="R18" s="168"/>
      <c r="S18" s="169">
        <v>0.15</v>
      </c>
      <c r="T18" s="170"/>
      <c r="U18" s="171">
        <f>U17*S18</f>
        <v>512200.0005</v>
      </c>
      <c r="V18" s="171"/>
      <c r="W18" s="171"/>
      <c r="X18" s="171"/>
      <c r="Y18" s="171"/>
      <c r="Z18" s="225"/>
      <c r="AA18" s="226"/>
      <c r="AB18" s="227" t="s">
        <v>52</v>
      </c>
      <c r="AC18" s="227"/>
      <c r="AD18" s="227"/>
      <c r="AE18" s="227"/>
      <c r="AF18" s="227"/>
      <c r="AG18" s="227"/>
      <c r="AH18" s="227"/>
      <c r="AI18" s="269"/>
      <c r="AJ18" s="3"/>
      <c r="AK18" s="13"/>
      <c r="AL18" s="3"/>
      <c r="AM18" s="3"/>
      <c r="AN18" s="3"/>
      <c r="AO18" s="3"/>
    </row>
    <row r="19" spans="1:41">
      <c r="A19" s="41"/>
      <c r="B19" s="3" t="s">
        <v>53</v>
      </c>
      <c r="C19" s="3"/>
      <c r="D19" s="3"/>
      <c r="E19" s="50"/>
      <c r="F19" s="50"/>
      <c r="G19" s="50"/>
      <c r="H19" s="52"/>
      <c r="I19" s="108"/>
      <c r="J19" s="50"/>
      <c r="K19" s="50"/>
      <c r="L19" s="111">
        <f>L17-L18</f>
        <v>3243933.3365</v>
      </c>
      <c r="M19" s="111"/>
      <c r="N19" s="111"/>
      <c r="O19" s="111"/>
      <c r="P19" s="111"/>
      <c r="Q19" s="172"/>
      <c r="R19" s="168"/>
      <c r="S19" s="170"/>
      <c r="T19" s="170"/>
      <c r="U19" s="173">
        <f t="shared" ref="U19:U23" si="0">U17-U18</f>
        <v>2902466.6695</v>
      </c>
      <c r="V19" s="173"/>
      <c r="W19" s="173"/>
      <c r="X19" s="173"/>
      <c r="Y19" s="173"/>
      <c r="Z19" s="222"/>
      <c r="AA19" s="50"/>
      <c r="AB19" s="228"/>
      <c r="AC19" s="228"/>
      <c r="AD19" s="110"/>
      <c r="AE19" s="110"/>
      <c r="AF19" s="110"/>
      <c r="AG19" s="110"/>
      <c r="AH19" s="110"/>
      <c r="AI19" s="269"/>
      <c r="AJ19" s="3"/>
      <c r="AK19" s="13"/>
      <c r="AL19" s="3"/>
      <c r="AM19" s="3"/>
      <c r="AN19" s="3"/>
      <c r="AO19" s="3"/>
    </row>
    <row r="20" ht="15" customHeight="1" spans="1:41">
      <c r="A20" s="41"/>
      <c r="B20" s="3" t="s">
        <v>51</v>
      </c>
      <c r="C20" s="3"/>
      <c r="D20" s="3"/>
      <c r="E20" s="50"/>
      <c r="F20" s="50"/>
      <c r="G20" s="50"/>
      <c r="H20" s="52"/>
      <c r="I20" s="112">
        <v>0.02</v>
      </c>
      <c r="J20" s="113"/>
      <c r="K20" s="113"/>
      <c r="L20" s="110">
        <f>L19*I20</f>
        <v>64878.66673</v>
      </c>
      <c r="M20" s="110"/>
      <c r="N20" s="110"/>
      <c r="O20" s="110"/>
      <c r="P20" s="114"/>
      <c r="Q20" s="3"/>
      <c r="R20" s="174">
        <v>0.02</v>
      </c>
      <c r="S20" s="169"/>
      <c r="T20" s="169"/>
      <c r="U20" s="167">
        <f>U19*R20</f>
        <v>58049.33339</v>
      </c>
      <c r="V20" s="167"/>
      <c r="W20" s="167"/>
      <c r="X20" s="167"/>
      <c r="Y20" s="167"/>
      <c r="Z20" s="222"/>
      <c r="AA20" s="50"/>
      <c r="AB20" s="227" t="s">
        <v>54</v>
      </c>
      <c r="AC20" s="227"/>
      <c r="AD20" s="227"/>
      <c r="AE20" s="227"/>
      <c r="AF20" s="227"/>
      <c r="AG20" s="227"/>
      <c r="AH20" s="227"/>
      <c r="AI20" s="269"/>
      <c r="AJ20" s="8"/>
      <c r="AK20" s="13"/>
      <c r="AL20" s="3"/>
      <c r="AM20" s="3"/>
      <c r="AN20" s="12"/>
      <c r="AO20" s="3"/>
    </row>
    <row r="21" ht="15" spans="1:41">
      <c r="A21" s="41"/>
      <c r="B21" s="3" t="s">
        <v>55</v>
      </c>
      <c r="C21" s="3"/>
      <c r="D21" s="3"/>
      <c r="E21" s="50"/>
      <c r="F21" s="50"/>
      <c r="G21" s="50"/>
      <c r="H21" s="52"/>
      <c r="I21" s="108"/>
      <c r="J21" s="50"/>
      <c r="K21" s="50"/>
      <c r="L21" s="110">
        <f>L19-L20</f>
        <v>3179054.66977</v>
      </c>
      <c r="M21" s="110"/>
      <c r="N21" s="110"/>
      <c r="O21" s="110"/>
      <c r="P21" s="110"/>
      <c r="Q21" s="3"/>
      <c r="R21" s="168"/>
      <c r="S21" s="170"/>
      <c r="T21" s="170"/>
      <c r="U21" s="167">
        <f t="shared" si="0"/>
        <v>2844417.33611</v>
      </c>
      <c r="V21" s="167"/>
      <c r="W21" s="167"/>
      <c r="X21" s="167"/>
      <c r="Y21" s="167"/>
      <c r="Z21" s="222"/>
      <c r="AA21" s="50"/>
      <c r="AB21" s="229"/>
      <c r="AC21" s="228"/>
      <c r="AD21" s="110"/>
      <c r="AE21" s="110"/>
      <c r="AF21" s="110"/>
      <c r="AG21" s="110"/>
      <c r="AH21" s="110"/>
      <c r="AI21" s="269"/>
      <c r="AJ21" s="12"/>
      <c r="AK21" s="13"/>
      <c r="AL21" s="3"/>
      <c r="AM21" s="3"/>
      <c r="AN21" s="3"/>
      <c r="AO21" s="3"/>
    </row>
    <row r="22" ht="26.25" customHeight="1" spans="1:41">
      <c r="A22" s="41"/>
      <c r="B22" s="3" t="s">
        <v>51</v>
      </c>
      <c r="C22" s="3"/>
      <c r="D22" s="3"/>
      <c r="E22" s="50"/>
      <c r="F22" s="50"/>
      <c r="G22" s="50"/>
      <c r="H22" s="52"/>
      <c r="I22" s="112"/>
      <c r="J22" s="113"/>
      <c r="K22" s="113"/>
      <c r="L22" s="110">
        <f>L21*I22</f>
        <v>0</v>
      </c>
      <c r="M22" s="110"/>
      <c r="N22" s="110"/>
      <c r="O22" s="110"/>
      <c r="P22" s="110"/>
      <c r="Q22" s="3"/>
      <c r="R22" s="174"/>
      <c r="S22" s="169"/>
      <c r="T22" s="169"/>
      <c r="U22" s="171">
        <f>U21*R22</f>
        <v>0</v>
      </c>
      <c r="V22" s="171"/>
      <c r="W22" s="171"/>
      <c r="X22" s="171"/>
      <c r="Y22" s="171"/>
      <c r="Z22" s="222"/>
      <c r="AA22" s="50"/>
      <c r="AB22" s="230"/>
      <c r="AC22" s="230"/>
      <c r="AD22" s="230"/>
      <c r="AE22" s="230"/>
      <c r="AF22" s="230"/>
      <c r="AG22" s="230"/>
      <c r="AH22" s="230"/>
      <c r="AI22" s="269"/>
      <c r="AJ22" s="3"/>
      <c r="AK22" s="13"/>
      <c r="AL22" s="3"/>
      <c r="AM22" s="3"/>
      <c r="AN22" s="3"/>
      <c r="AO22" s="3"/>
    </row>
    <row r="23" spans="1:41">
      <c r="A23" s="41"/>
      <c r="B23" s="3" t="s">
        <v>55</v>
      </c>
      <c r="C23" s="3"/>
      <c r="D23" s="3"/>
      <c r="E23" s="50"/>
      <c r="F23" s="50"/>
      <c r="G23" s="50"/>
      <c r="H23" s="52"/>
      <c r="I23" s="108"/>
      <c r="J23" s="50"/>
      <c r="K23" s="50"/>
      <c r="L23" s="110">
        <f>L21-L22</f>
        <v>3179054.66977</v>
      </c>
      <c r="M23" s="110"/>
      <c r="N23" s="110"/>
      <c r="O23" s="110"/>
      <c r="P23" s="110"/>
      <c r="Q23" s="3"/>
      <c r="R23" s="168"/>
      <c r="S23" s="170"/>
      <c r="T23" s="170"/>
      <c r="U23" s="171">
        <f t="shared" si="0"/>
        <v>2844417.33611</v>
      </c>
      <c r="V23" s="171"/>
      <c r="W23" s="171"/>
      <c r="X23" s="171"/>
      <c r="Y23" s="171"/>
      <c r="Z23" s="222"/>
      <c r="AA23" s="231"/>
      <c r="AB23" s="232"/>
      <c r="AC23" s="233"/>
      <c r="AD23" s="234"/>
      <c r="AE23" s="234"/>
      <c r="AF23" s="234"/>
      <c r="AG23" s="234"/>
      <c r="AH23" s="234"/>
      <c r="AI23" s="270"/>
      <c r="AJ23" s="3"/>
      <c r="AK23" s="13"/>
      <c r="AL23" s="3"/>
      <c r="AM23" s="3"/>
      <c r="AN23" s="3"/>
      <c r="AO23" s="3"/>
    </row>
    <row r="24" ht="15" customHeight="1" spans="1:41">
      <c r="A24" s="41"/>
      <c r="B24" s="3" t="s">
        <v>51</v>
      </c>
      <c r="C24" s="3"/>
      <c r="D24" s="3"/>
      <c r="E24" s="50"/>
      <c r="F24" s="50"/>
      <c r="G24" s="50"/>
      <c r="H24" s="52"/>
      <c r="I24" s="115"/>
      <c r="J24" s="116"/>
      <c r="K24" s="116"/>
      <c r="L24" s="110"/>
      <c r="M24" s="110"/>
      <c r="N24" s="110"/>
      <c r="O24" s="110"/>
      <c r="P24" s="110"/>
      <c r="Q24" s="3"/>
      <c r="R24" s="175"/>
      <c r="S24" s="176"/>
      <c r="T24" s="176"/>
      <c r="U24" s="171"/>
      <c r="V24" s="171"/>
      <c r="W24" s="171"/>
      <c r="X24" s="171"/>
      <c r="Y24" s="171"/>
      <c r="Z24" s="222"/>
      <c r="AA24" s="116">
        <f>U20/2</f>
        <v>29024.666695</v>
      </c>
      <c r="AB24" s="235"/>
      <c r="AC24" s="235"/>
      <c r="AD24" s="235"/>
      <c r="AE24" s="235"/>
      <c r="AF24" s="235"/>
      <c r="AG24" s="235"/>
      <c r="AH24" s="235"/>
      <c r="AI24" s="271"/>
      <c r="AJ24" s="3"/>
      <c r="AK24" s="13"/>
      <c r="AL24" s="3"/>
      <c r="AM24" s="3"/>
      <c r="AN24" s="3"/>
      <c r="AO24" s="3"/>
    </row>
    <row r="25" spans="1:41">
      <c r="A25" s="53"/>
      <c r="B25" s="3" t="s">
        <v>55</v>
      </c>
      <c r="C25" s="3"/>
      <c r="D25" s="3"/>
      <c r="E25" s="50"/>
      <c r="F25" s="50"/>
      <c r="G25" s="50"/>
      <c r="H25" s="52"/>
      <c r="I25" s="108"/>
      <c r="J25" s="50"/>
      <c r="K25" s="50"/>
      <c r="L25" s="110"/>
      <c r="M25" s="110"/>
      <c r="N25" s="110"/>
      <c r="O25" s="110"/>
      <c r="P25" s="110"/>
      <c r="Q25" s="3"/>
      <c r="R25" s="168"/>
      <c r="S25" s="170"/>
      <c r="T25" s="170"/>
      <c r="U25" s="171"/>
      <c r="V25" s="171"/>
      <c r="W25" s="171"/>
      <c r="X25" s="171"/>
      <c r="Y25" s="171"/>
      <c r="Z25" s="222"/>
      <c r="AA25" s="236"/>
      <c r="AB25" s="237">
        <f>U21+U20</f>
        <v>2902466.6695</v>
      </c>
      <c r="AC25" s="237"/>
      <c r="AD25" s="237"/>
      <c r="AE25" s="237"/>
      <c r="AF25" s="237"/>
      <c r="AG25" s="237"/>
      <c r="AH25" s="237"/>
      <c r="AI25" s="272"/>
      <c r="AJ25" s="8"/>
      <c r="AK25" s="13"/>
      <c r="AL25" s="3"/>
      <c r="AM25" s="3"/>
      <c r="AN25" s="3"/>
      <c r="AO25" s="3"/>
    </row>
    <row r="26" ht="15" customHeight="1" spans="1:41">
      <c r="A26" s="53"/>
      <c r="B26" s="3"/>
      <c r="C26" s="3"/>
      <c r="D26" s="3"/>
      <c r="E26" s="50"/>
      <c r="F26" s="50"/>
      <c r="G26" s="50"/>
      <c r="H26" s="52"/>
      <c r="I26" s="117"/>
      <c r="J26" s="118"/>
      <c r="K26" s="118"/>
      <c r="L26" s="110"/>
      <c r="M26" s="110"/>
      <c r="N26" s="110"/>
      <c r="O26" s="110"/>
      <c r="P26" s="110"/>
      <c r="Q26" s="3"/>
      <c r="R26" s="177"/>
      <c r="S26" s="178"/>
      <c r="T26" s="178"/>
      <c r="U26" s="171"/>
      <c r="V26" s="171"/>
      <c r="W26" s="171"/>
      <c r="X26" s="171"/>
      <c r="Y26" s="171"/>
      <c r="Z26" s="222"/>
      <c r="AA26" s="236"/>
      <c r="AB26" s="237">
        <f>AB25*3%+AA24</f>
        <v>116098.66678</v>
      </c>
      <c r="AC26" s="237"/>
      <c r="AD26" s="237"/>
      <c r="AE26" s="237"/>
      <c r="AF26" s="237"/>
      <c r="AG26" s="237"/>
      <c r="AH26" s="237"/>
      <c r="AI26" s="272"/>
      <c r="AJ26" s="12"/>
      <c r="AK26" s="13"/>
      <c r="AL26" s="3"/>
      <c r="AM26" s="3"/>
      <c r="AN26" s="3"/>
      <c r="AO26" s="3"/>
    </row>
    <row r="27" ht="13.5" customHeight="1" spans="1:41">
      <c r="A27" s="41" t="s">
        <v>56</v>
      </c>
      <c r="B27" s="3"/>
      <c r="C27" s="3"/>
      <c r="D27" s="3"/>
      <c r="E27" s="50"/>
      <c r="F27" s="50"/>
      <c r="G27" s="50"/>
      <c r="H27" s="52"/>
      <c r="I27" s="108"/>
      <c r="J27" s="50"/>
      <c r="K27" s="50"/>
      <c r="L27" s="119">
        <f>L23</f>
        <v>3179054.66977</v>
      </c>
      <c r="M27" s="119"/>
      <c r="N27" s="119"/>
      <c r="O27" s="119"/>
      <c r="P27" s="119"/>
      <c r="Q27" s="3"/>
      <c r="R27" s="168"/>
      <c r="S27" s="170"/>
      <c r="T27" s="170"/>
      <c r="U27" s="179">
        <f>U23</f>
        <v>2844417.33611</v>
      </c>
      <c r="V27" s="179"/>
      <c r="W27" s="179"/>
      <c r="X27" s="179"/>
      <c r="Y27" s="179"/>
      <c r="Z27" s="222"/>
      <c r="AA27" s="236"/>
      <c r="AB27" s="237">
        <f>AB25*4%+AA24</f>
        <v>145123.333475</v>
      </c>
      <c r="AC27" s="237"/>
      <c r="AD27" s="237"/>
      <c r="AE27" s="237"/>
      <c r="AF27" s="237"/>
      <c r="AG27" s="237"/>
      <c r="AH27" s="237"/>
      <c r="AI27" s="272"/>
      <c r="AJ27" s="3"/>
      <c r="AK27" s="13"/>
      <c r="AL27" s="3"/>
      <c r="AM27" s="3"/>
      <c r="AN27" s="3"/>
      <c r="AO27" s="3"/>
    </row>
    <row r="28" ht="15" spans="1:41">
      <c r="A28" s="54"/>
      <c r="B28" s="55"/>
      <c r="C28" s="55"/>
      <c r="D28" s="55"/>
      <c r="E28" s="56"/>
      <c r="F28" s="56"/>
      <c r="G28" s="56"/>
      <c r="H28" s="57"/>
      <c r="I28" s="120"/>
      <c r="J28" s="56"/>
      <c r="K28" s="56"/>
      <c r="L28" s="119"/>
      <c r="M28" s="119"/>
      <c r="N28" s="119"/>
      <c r="O28" s="119"/>
      <c r="P28" s="119"/>
      <c r="Q28" s="3"/>
      <c r="R28" s="180"/>
      <c r="S28" s="181"/>
      <c r="T28" s="181"/>
      <c r="U28" s="179"/>
      <c r="V28" s="179"/>
      <c r="W28" s="179"/>
      <c r="X28" s="179"/>
      <c r="Y28" s="179"/>
      <c r="Z28" s="222"/>
      <c r="AA28" s="238"/>
      <c r="AB28" s="239"/>
      <c r="AC28" s="239"/>
      <c r="AD28" s="239"/>
      <c r="AE28" s="239"/>
      <c r="AF28" s="239"/>
      <c r="AG28" s="239"/>
      <c r="AH28" s="239"/>
      <c r="AI28" s="273"/>
      <c r="AJ28" s="3"/>
      <c r="AK28" s="13"/>
      <c r="AL28" s="3"/>
      <c r="AM28" s="3"/>
      <c r="AN28" s="12"/>
      <c r="AO28" s="3"/>
    </row>
    <row r="29" spans="1:41">
      <c r="A29" s="58" t="s">
        <v>57</v>
      </c>
      <c r="B29" s="3"/>
      <c r="C29" s="3"/>
      <c r="D29" s="3"/>
      <c r="E29" s="59"/>
      <c r="F29" s="59"/>
      <c r="G29" s="60"/>
      <c r="H29" s="61"/>
      <c r="I29" s="121"/>
      <c r="J29" s="122">
        <v>0.08</v>
      </c>
      <c r="K29" s="59"/>
      <c r="L29" s="110">
        <f>L27*J29</f>
        <v>254324.3735816</v>
      </c>
      <c r="M29" s="110"/>
      <c r="N29" s="110"/>
      <c r="O29" s="110"/>
      <c r="P29" s="110"/>
      <c r="Q29" s="3"/>
      <c r="R29" s="182"/>
      <c r="S29" s="183">
        <v>0.08</v>
      </c>
      <c r="T29" s="184"/>
      <c r="U29" s="171">
        <f>U27*S29</f>
        <v>227553.3868888</v>
      </c>
      <c r="V29" s="171"/>
      <c r="W29" s="171"/>
      <c r="X29" s="171"/>
      <c r="Y29" s="171"/>
      <c r="Z29" s="222"/>
      <c r="AA29" s="59"/>
      <c r="AB29" s="229"/>
      <c r="AC29" s="228"/>
      <c r="AD29" s="110"/>
      <c r="AE29" s="110"/>
      <c r="AF29" s="110"/>
      <c r="AG29" s="110"/>
      <c r="AH29" s="110"/>
      <c r="AI29" s="269"/>
      <c r="AJ29" s="3"/>
      <c r="AK29" s="13"/>
      <c r="AL29" s="3"/>
      <c r="AM29" s="3"/>
      <c r="AN29" s="3"/>
      <c r="AO29" s="3"/>
    </row>
    <row r="30" spans="1:41">
      <c r="A30" s="58" t="s">
        <v>58</v>
      </c>
      <c r="B30" s="3"/>
      <c r="C30" s="3"/>
      <c r="D30" s="3"/>
      <c r="E30" s="59"/>
      <c r="F30" s="59"/>
      <c r="G30" s="60"/>
      <c r="H30" s="61"/>
      <c r="I30" s="121"/>
      <c r="J30" s="123">
        <v>0.12</v>
      </c>
      <c r="K30" s="59"/>
      <c r="L30" s="110"/>
      <c r="M30" s="110"/>
      <c r="N30" s="110"/>
      <c r="O30" s="110"/>
      <c r="P30" s="110"/>
      <c r="Q30" s="3"/>
      <c r="R30" s="182"/>
      <c r="S30" s="185">
        <v>0.12</v>
      </c>
      <c r="T30" s="184"/>
      <c r="U30" s="171"/>
      <c r="V30" s="171"/>
      <c r="W30" s="171"/>
      <c r="X30" s="171"/>
      <c r="Y30" s="171"/>
      <c r="Z30" s="222"/>
      <c r="AA30" s="59"/>
      <c r="AB30" s="229"/>
      <c r="AC30" s="228"/>
      <c r="AD30" s="110"/>
      <c r="AE30" s="110"/>
      <c r="AF30" s="110"/>
      <c r="AG30" s="110"/>
      <c r="AH30" s="110"/>
      <c r="AI30" s="269"/>
      <c r="AJ30" s="8"/>
      <c r="AK30" s="13"/>
      <c r="AL30" s="3"/>
      <c r="AM30" s="3"/>
      <c r="AN30" s="3"/>
      <c r="AO30" s="3"/>
    </row>
    <row r="31" ht="15" spans="1:41">
      <c r="A31" s="41" t="s">
        <v>59</v>
      </c>
      <c r="B31" s="3"/>
      <c r="C31" s="3"/>
      <c r="D31" s="3"/>
      <c r="E31" s="59"/>
      <c r="F31" s="59"/>
      <c r="G31" s="60"/>
      <c r="H31" s="61"/>
      <c r="I31" s="121"/>
      <c r="J31" s="123"/>
      <c r="K31" s="59"/>
      <c r="L31" s="110">
        <f>SUM(L28:P30)</f>
        <v>254324.3735816</v>
      </c>
      <c r="M31" s="110"/>
      <c r="N31" s="110"/>
      <c r="O31" s="110"/>
      <c r="P31" s="110"/>
      <c r="Q31" s="3"/>
      <c r="R31" s="182"/>
      <c r="S31" s="185"/>
      <c r="T31" s="184"/>
      <c r="U31" s="171">
        <f>SUM(U28:Y30)</f>
        <v>227553.3868888</v>
      </c>
      <c r="V31" s="171"/>
      <c r="W31" s="171"/>
      <c r="X31" s="171"/>
      <c r="Y31" s="171"/>
      <c r="Z31" s="222"/>
      <c r="AA31" s="59"/>
      <c r="AB31" s="229"/>
      <c r="AC31" s="228"/>
      <c r="AD31" s="110"/>
      <c r="AE31" s="110"/>
      <c r="AF31" s="110"/>
      <c r="AG31" s="110"/>
      <c r="AH31" s="110"/>
      <c r="AI31" s="269"/>
      <c r="AJ31" s="12"/>
      <c r="AK31" s="13"/>
      <c r="AL31" s="3"/>
      <c r="AM31" s="3"/>
      <c r="AN31" s="3"/>
      <c r="AO31" s="3"/>
    </row>
    <row r="32" ht="15" spans="1:41">
      <c r="A32" s="41"/>
      <c r="B32" s="3"/>
      <c r="C32" s="3"/>
      <c r="D32" s="3"/>
      <c r="E32" s="62"/>
      <c r="F32" s="62"/>
      <c r="G32" s="63"/>
      <c r="H32" s="64"/>
      <c r="I32" s="124"/>
      <c r="J32" s="50"/>
      <c r="K32" s="59"/>
      <c r="R32" s="186"/>
      <c r="S32" s="170"/>
      <c r="T32" s="184"/>
      <c r="U32" s="23"/>
      <c r="V32" s="23"/>
      <c r="W32" s="23"/>
      <c r="X32" s="23"/>
      <c r="Y32" s="23"/>
      <c r="Z32" s="222"/>
      <c r="AA32" s="10"/>
      <c r="AB32" s="229"/>
      <c r="AC32" s="228"/>
      <c r="AD32" s="110"/>
      <c r="AE32" s="110"/>
      <c r="AF32" s="110"/>
      <c r="AG32" s="110"/>
      <c r="AH32" s="110"/>
      <c r="AI32" s="269"/>
      <c r="AJ32" s="3"/>
      <c r="AK32" s="13"/>
      <c r="AL32" s="3"/>
      <c r="AM32" s="3"/>
      <c r="AN32" s="12"/>
      <c r="AO32" s="3"/>
    </row>
    <row r="33" spans="1:41">
      <c r="A33" s="41" t="s">
        <v>60</v>
      </c>
      <c r="B33" s="3"/>
      <c r="C33" s="3"/>
      <c r="D33" s="3"/>
      <c r="E33" s="62"/>
      <c r="F33" s="62"/>
      <c r="G33" s="63"/>
      <c r="H33" s="64"/>
      <c r="I33" s="124"/>
      <c r="J33" s="50"/>
      <c r="K33" s="62"/>
      <c r="L33" s="107">
        <f>L27+L31</f>
        <v>3433379.0433516</v>
      </c>
      <c r="M33" s="107"/>
      <c r="N33" s="107"/>
      <c r="O33" s="107"/>
      <c r="P33" s="107"/>
      <c r="Q33" s="3"/>
      <c r="R33" s="186"/>
      <c r="S33" s="170"/>
      <c r="T33" s="187"/>
      <c r="U33" s="167">
        <f>U27+U31</f>
        <v>3071970.7229988</v>
      </c>
      <c r="V33" s="167"/>
      <c r="W33" s="167"/>
      <c r="X33" s="167"/>
      <c r="Y33" s="167"/>
      <c r="Z33" s="222"/>
      <c r="AA33" s="56"/>
      <c r="AB33" s="229"/>
      <c r="AC33" s="228"/>
      <c r="AD33" s="110"/>
      <c r="AE33" s="110"/>
      <c r="AF33" s="110"/>
      <c r="AG33" s="110"/>
      <c r="AH33" s="110"/>
      <c r="AI33" s="269"/>
      <c r="AJ33" s="8"/>
      <c r="AK33" s="13"/>
      <c r="AL33" s="3"/>
      <c r="AM33" s="3"/>
      <c r="AN33" s="3"/>
      <c r="AO33" s="3"/>
    </row>
    <row r="34" customHeight="1" spans="1:41">
      <c r="A34" s="65"/>
      <c r="B34" s="66"/>
      <c r="C34" s="66"/>
      <c r="D34" s="66"/>
      <c r="E34" s="67"/>
      <c r="F34" s="67"/>
      <c r="G34" s="68"/>
      <c r="H34" s="69"/>
      <c r="I34" s="125"/>
      <c r="J34" s="67"/>
      <c r="K34" s="67"/>
      <c r="L34" s="81"/>
      <c r="M34" s="66"/>
      <c r="N34" s="66"/>
      <c r="O34" s="66"/>
      <c r="P34" s="66"/>
      <c r="Q34" s="66"/>
      <c r="R34" s="188"/>
      <c r="S34" s="189"/>
      <c r="T34" s="189"/>
      <c r="U34" s="190"/>
      <c r="V34" s="191"/>
      <c r="W34" s="191"/>
      <c r="X34" s="191"/>
      <c r="Y34" s="191"/>
      <c r="Z34" s="222"/>
      <c r="AA34" s="67"/>
      <c r="AB34" s="67"/>
      <c r="AC34" s="67"/>
      <c r="AD34" s="81"/>
      <c r="AE34" s="66"/>
      <c r="AF34" s="66"/>
      <c r="AG34" s="66"/>
      <c r="AH34" s="66"/>
      <c r="AI34" s="269"/>
      <c r="AJ34" s="12"/>
      <c r="AK34" s="13"/>
      <c r="AL34" s="3"/>
      <c r="AM34" s="3"/>
      <c r="AN34" s="3"/>
      <c r="AO34" s="3"/>
    </row>
    <row r="35" spans="1:41">
      <c r="A35" s="70" t="s">
        <v>61</v>
      </c>
      <c r="B35" s="3"/>
      <c r="C35" s="3"/>
      <c r="D35" s="3"/>
      <c r="E35" s="71"/>
      <c r="F35" s="13"/>
      <c r="G35" s="13"/>
      <c r="H35" s="72"/>
      <c r="I35" s="126"/>
      <c r="J35" s="127">
        <v>0.2</v>
      </c>
      <c r="K35" s="128"/>
      <c r="L35" s="129">
        <f>L33*J35</f>
        <v>686675.80867032</v>
      </c>
      <c r="M35" s="129"/>
      <c r="N35" s="129"/>
      <c r="O35" s="129"/>
      <c r="P35" s="130"/>
      <c r="Q35" s="3"/>
      <c r="R35" s="192"/>
      <c r="S35" s="193">
        <v>0.2</v>
      </c>
      <c r="T35" s="192"/>
      <c r="U35" s="167">
        <f>U33*S35</f>
        <v>614394.14459976</v>
      </c>
      <c r="V35" s="167"/>
      <c r="W35" s="167"/>
      <c r="X35" s="167"/>
      <c r="Y35" s="167"/>
      <c r="Z35" s="240"/>
      <c r="AA35" s="13"/>
      <c r="AB35" s="241"/>
      <c r="AC35" s="241"/>
      <c r="AD35" s="241"/>
      <c r="AE35" s="241"/>
      <c r="AF35" s="241"/>
      <c r="AG35" s="241"/>
      <c r="AH35" s="241"/>
      <c r="AI35" s="269"/>
      <c r="AJ35" s="3"/>
      <c r="AK35" s="13"/>
      <c r="AL35" s="3"/>
      <c r="AM35" s="3"/>
      <c r="AN35" s="3"/>
      <c r="AO35" s="3"/>
    </row>
    <row r="36" customHeight="1" spans="1:41">
      <c r="A36" s="70"/>
      <c r="B36" s="3" t="s">
        <v>62</v>
      </c>
      <c r="C36" s="3"/>
      <c r="D36" s="3"/>
      <c r="E36" s="71"/>
      <c r="F36" s="13"/>
      <c r="G36" s="13"/>
      <c r="H36" s="72"/>
      <c r="I36" s="131"/>
      <c r="J36" s="71"/>
      <c r="K36" s="13"/>
      <c r="L36" s="107">
        <f>L33*J36</f>
        <v>0</v>
      </c>
      <c r="M36" s="107"/>
      <c r="N36" s="107"/>
      <c r="O36" s="107"/>
      <c r="P36" s="132"/>
      <c r="Q36" s="3"/>
      <c r="R36" s="192"/>
      <c r="S36" s="194"/>
      <c r="T36" s="192"/>
      <c r="U36" s="167">
        <f>U33*S36</f>
        <v>0</v>
      </c>
      <c r="V36" s="167"/>
      <c r="W36" s="167"/>
      <c r="X36" s="167"/>
      <c r="Y36" s="167"/>
      <c r="Z36" s="222"/>
      <c r="AA36" s="13"/>
      <c r="AB36" s="242"/>
      <c r="AC36" s="242"/>
      <c r="AD36" s="242"/>
      <c r="AE36" s="242"/>
      <c r="AF36" s="242"/>
      <c r="AG36" s="242"/>
      <c r="AH36" s="242"/>
      <c r="AI36" s="269"/>
      <c r="AJ36" s="3"/>
      <c r="AK36" s="13"/>
      <c r="AL36" s="3"/>
      <c r="AM36" s="3"/>
      <c r="AN36" s="3"/>
      <c r="AO36" s="3"/>
    </row>
    <row r="37" ht="15" customHeight="1" spans="1:41">
      <c r="A37" s="70"/>
      <c r="B37" s="3" t="s">
        <v>63</v>
      </c>
      <c r="C37" s="3"/>
      <c r="D37" s="3"/>
      <c r="E37" s="71"/>
      <c r="F37" s="13"/>
      <c r="G37" s="13"/>
      <c r="H37" s="72"/>
      <c r="I37" s="131"/>
      <c r="J37" s="50"/>
      <c r="K37" s="13"/>
      <c r="L37" s="107"/>
      <c r="M37" s="107"/>
      <c r="N37" s="107"/>
      <c r="O37" s="107"/>
      <c r="P37" s="132"/>
      <c r="Q37" s="3"/>
      <c r="R37" s="192"/>
      <c r="S37" s="170"/>
      <c r="T37" s="192"/>
      <c r="U37" s="167"/>
      <c r="V37" s="167"/>
      <c r="W37" s="167"/>
      <c r="X37" s="167"/>
      <c r="Y37" s="167"/>
      <c r="Z37" s="222"/>
      <c r="AA37" s="13"/>
      <c r="AB37" s="243"/>
      <c r="AC37" s="243"/>
      <c r="AD37" s="243"/>
      <c r="AE37" s="243"/>
      <c r="AF37" s="243"/>
      <c r="AG37" s="243"/>
      <c r="AH37" s="243"/>
      <c r="AI37" s="269"/>
      <c r="AJ37" s="3"/>
      <c r="AK37" s="13"/>
      <c r="AL37" s="3"/>
      <c r="AM37" s="3"/>
      <c r="AN37" s="3"/>
      <c r="AO37" s="3"/>
    </row>
    <row r="38" spans="1:41">
      <c r="A38" s="70"/>
      <c r="B38" s="3" t="s">
        <v>55</v>
      </c>
      <c r="C38" s="3"/>
      <c r="D38" s="3"/>
      <c r="E38" s="71"/>
      <c r="F38" s="13"/>
      <c r="G38" s="13"/>
      <c r="H38" s="72"/>
      <c r="I38" s="131"/>
      <c r="J38" s="50"/>
      <c r="K38" s="13"/>
      <c r="L38" s="107"/>
      <c r="M38" s="107"/>
      <c r="N38" s="107"/>
      <c r="O38" s="107"/>
      <c r="P38" s="132"/>
      <c r="Q38" s="3"/>
      <c r="R38" s="192"/>
      <c r="S38" s="170"/>
      <c r="T38" s="192"/>
      <c r="U38" s="167"/>
      <c r="V38" s="167"/>
      <c r="W38" s="167"/>
      <c r="X38" s="167"/>
      <c r="Y38" s="167"/>
      <c r="Z38" s="222"/>
      <c r="AA38" s="13"/>
      <c r="AB38" s="244"/>
      <c r="AC38" s="244"/>
      <c r="AD38" s="244"/>
      <c r="AE38" s="244"/>
      <c r="AF38" s="244"/>
      <c r="AG38" s="244"/>
      <c r="AH38" s="244"/>
      <c r="AI38" s="269"/>
      <c r="AJ38" s="8"/>
      <c r="AK38" s="13"/>
      <c r="AL38" s="3"/>
      <c r="AM38" s="3"/>
      <c r="AN38" s="3"/>
      <c r="AO38" s="3"/>
    </row>
    <row r="39" ht="15" spans="1:41">
      <c r="A39" s="70"/>
      <c r="B39" s="3" t="s">
        <v>12</v>
      </c>
      <c r="C39" s="3"/>
      <c r="D39" s="3"/>
      <c r="E39" s="71"/>
      <c r="F39" s="13"/>
      <c r="G39" s="13"/>
      <c r="H39" s="72"/>
      <c r="I39" s="131"/>
      <c r="J39" s="50"/>
      <c r="K39" s="13"/>
      <c r="L39" s="107">
        <v>30000</v>
      </c>
      <c r="M39" s="107"/>
      <c r="N39" s="107"/>
      <c r="O39" s="107"/>
      <c r="P39" s="132"/>
      <c r="Q39" s="3"/>
      <c r="R39" s="192"/>
      <c r="S39" s="170"/>
      <c r="T39" s="192"/>
      <c r="U39" s="167">
        <v>15000</v>
      </c>
      <c r="V39" s="167"/>
      <c r="W39" s="167"/>
      <c r="X39" s="167"/>
      <c r="Y39" s="167"/>
      <c r="Z39" s="222"/>
      <c r="AA39" s="13"/>
      <c r="AB39" s="245"/>
      <c r="AC39" s="246"/>
      <c r="AD39" s="247"/>
      <c r="AE39" s="247"/>
      <c r="AF39" s="247"/>
      <c r="AG39" s="247"/>
      <c r="AH39" s="247"/>
      <c r="AI39" s="269"/>
      <c r="AJ39" s="12"/>
      <c r="AK39" s="3"/>
      <c r="AL39" s="3"/>
      <c r="AM39" s="3"/>
      <c r="AN39" s="3"/>
      <c r="AO39" s="3"/>
    </row>
    <row r="40" spans="1:41">
      <c r="A40" s="70" t="s">
        <v>64</v>
      </c>
      <c r="B40" s="3"/>
      <c r="C40" s="3"/>
      <c r="D40" s="3"/>
      <c r="E40" s="71"/>
      <c r="F40" s="13"/>
      <c r="G40" s="13"/>
      <c r="H40" s="72"/>
      <c r="I40" s="131"/>
      <c r="J40" s="50"/>
      <c r="K40" s="13"/>
      <c r="L40" s="107">
        <f>L35-L39</f>
        <v>656675.80867032</v>
      </c>
      <c r="M40" s="107"/>
      <c r="N40" s="107"/>
      <c r="O40" s="107"/>
      <c r="P40" s="132"/>
      <c r="Q40" s="3"/>
      <c r="R40" s="192"/>
      <c r="S40" s="170"/>
      <c r="T40" s="192"/>
      <c r="U40" s="167">
        <f>U35-U39</f>
        <v>599394.14459976</v>
      </c>
      <c r="V40" s="167"/>
      <c r="W40" s="167"/>
      <c r="X40" s="167"/>
      <c r="Y40" s="167"/>
      <c r="Z40" s="222"/>
      <c r="AA40" s="13"/>
      <c r="AB40" s="228"/>
      <c r="AC40" s="246"/>
      <c r="AD40" s="110"/>
      <c r="AE40" s="110"/>
      <c r="AF40" s="110"/>
      <c r="AG40" s="110"/>
      <c r="AH40" s="110"/>
      <c r="AI40" s="269"/>
      <c r="AJ40" s="3"/>
      <c r="AK40" s="3"/>
      <c r="AL40" s="3"/>
      <c r="AM40" s="3"/>
      <c r="AN40" s="3"/>
      <c r="AO40" s="3"/>
    </row>
    <row r="41" ht="15" customHeight="1" spans="1:41">
      <c r="A41" s="70"/>
      <c r="B41" s="3" t="s">
        <v>21</v>
      </c>
      <c r="C41" s="3"/>
      <c r="D41" s="3"/>
      <c r="E41" s="71"/>
      <c r="F41" s="13"/>
      <c r="G41" s="13"/>
      <c r="H41" s="72"/>
      <c r="I41" s="131"/>
      <c r="J41" s="50"/>
      <c r="K41" s="13"/>
      <c r="L41" s="133">
        <v>72</v>
      </c>
      <c r="M41" s="133"/>
      <c r="N41" s="133"/>
      <c r="O41" s="133"/>
      <c r="P41" s="134"/>
      <c r="Q41" s="3"/>
      <c r="R41" s="192"/>
      <c r="S41" s="170"/>
      <c r="T41" s="192"/>
      <c r="U41" s="195">
        <v>72</v>
      </c>
      <c r="V41" s="195"/>
      <c r="W41" s="195"/>
      <c r="X41" s="195"/>
      <c r="Y41" s="195"/>
      <c r="Z41" s="222"/>
      <c r="AA41" s="13"/>
      <c r="AB41" s="228"/>
      <c r="AC41" s="228"/>
      <c r="AD41" s="228"/>
      <c r="AE41" s="228"/>
      <c r="AF41" s="228"/>
      <c r="AG41" s="228"/>
      <c r="AH41" s="228"/>
      <c r="AI41" s="269"/>
      <c r="AJ41" s="3"/>
      <c r="AK41" s="3"/>
      <c r="AL41" s="3"/>
      <c r="AM41" s="3"/>
      <c r="AN41" s="3"/>
      <c r="AO41" s="3"/>
    </row>
    <row r="42" spans="1:41">
      <c r="A42" s="70"/>
      <c r="B42" s="3" t="s">
        <v>65</v>
      </c>
      <c r="C42" s="3"/>
      <c r="D42" s="3"/>
      <c r="E42" s="71"/>
      <c r="F42" s="13"/>
      <c r="G42" s="13"/>
      <c r="H42" s="72"/>
      <c r="I42" s="131"/>
      <c r="J42" s="50"/>
      <c r="K42" s="13"/>
      <c r="L42" s="135">
        <f>L40/L41</f>
        <v>9120.49734264333</v>
      </c>
      <c r="M42" s="135"/>
      <c r="N42" s="135"/>
      <c r="O42" s="135"/>
      <c r="P42" s="136"/>
      <c r="Q42" s="3"/>
      <c r="R42" s="192"/>
      <c r="S42" s="170"/>
      <c r="T42" s="192"/>
      <c r="U42" s="196">
        <f>U40/U41</f>
        <v>8324.91867499667</v>
      </c>
      <c r="V42" s="196"/>
      <c r="W42" s="196"/>
      <c r="X42" s="196"/>
      <c r="Y42" s="196"/>
      <c r="Z42" s="222"/>
      <c r="AA42" s="13"/>
      <c r="AB42" s="244"/>
      <c r="AC42" s="244"/>
      <c r="AD42" s="244"/>
      <c r="AE42" s="244"/>
      <c r="AF42" s="244"/>
      <c r="AG42" s="244"/>
      <c r="AH42" s="244"/>
      <c r="AI42" s="269"/>
      <c r="AJ42" s="3"/>
      <c r="AK42" s="3"/>
      <c r="AL42" s="3"/>
      <c r="AM42" s="3"/>
      <c r="AN42" s="3"/>
      <c r="AO42" s="3"/>
    </row>
    <row r="43" spans="1:41">
      <c r="A43" s="70"/>
      <c r="B43" s="3"/>
      <c r="C43" s="3"/>
      <c r="D43" s="3"/>
      <c r="E43" s="71"/>
      <c r="F43" s="13"/>
      <c r="G43" s="13"/>
      <c r="H43" s="72"/>
      <c r="I43" s="131"/>
      <c r="J43" s="50"/>
      <c r="K43" s="13"/>
      <c r="L43" s="107"/>
      <c r="M43" s="107"/>
      <c r="N43" s="107"/>
      <c r="O43" s="107"/>
      <c r="P43" s="132"/>
      <c r="Q43" s="3"/>
      <c r="R43" s="192"/>
      <c r="S43" s="170"/>
      <c r="T43" s="192"/>
      <c r="U43" s="167"/>
      <c r="V43" s="167"/>
      <c r="W43" s="167"/>
      <c r="X43" s="167"/>
      <c r="Y43" s="167"/>
      <c r="Z43" s="222"/>
      <c r="AA43" s="13"/>
      <c r="AB43" s="244"/>
      <c r="AC43" s="244"/>
      <c r="AD43" s="244"/>
      <c r="AE43" s="244"/>
      <c r="AF43" s="244"/>
      <c r="AG43" s="244"/>
      <c r="AH43" s="244"/>
      <c r="AI43" s="269"/>
      <c r="AJ43" s="3"/>
      <c r="AK43" s="3"/>
      <c r="AL43" s="3"/>
      <c r="AM43" s="3"/>
      <c r="AN43" s="3"/>
      <c r="AO43" s="3"/>
    </row>
    <row r="44" ht="16.5" customHeight="1" spans="1:41">
      <c r="A44" s="70" t="s">
        <v>66</v>
      </c>
      <c r="B44" s="3"/>
      <c r="C44" s="55"/>
      <c r="D44" s="55"/>
      <c r="E44" s="71"/>
      <c r="F44" s="13"/>
      <c r="G44" s="13"/>
      <c r="H44" s="72"/>
      <c r="I44" s="131"/>
      <c r="J44" s="71">
        <v>0.8</v>
      </c>
      <c r="K44" s="13"/>
      <c r="L44" s="107">
        <f>L33*J44</f>
        <v>2746703.23468128</v>
      </c>
      <c r="M44" s="107"/>
      <c r="N44" s="107"/>
      <c r="O44" s="107"/>
      <c r="P44" s="132"/>
      <c r="Q44" s="3"/>
      <c r="R44" s="192"/>
      <c r="S44" s="193">
        <v>0.8</v>
      </c>
      <c r="T44" s="192"/>
      <c r="U44" s="167">
        <f>U33*S44</f>
        <v>2457576.57839904</v>
      </c>
      <c r="V44" s="167"/>
      <c r="W44" s="167"/>
      <c r="X44" s="167"/>
      <c r="Y44" s="167"/>
      <c r="Z44" s="222"/>
      <c r="AA44" s="13"/>
      <c r="AB44" s="248"/>
      <c r="AC44" s="248"/>
      <c r="AD44" s="248"/>
      <c r="AE44" s="248"/>
      <c r="AF44" s="248"/>
      <c r="AG44" s="248"/>
      <c r="AH44" s="248"/>
      <c r="AI44" s="269"/>
      <c r="AJ44" s="3"/>
      <c r="AK44" s="3"/>
      <c r="AL44" s="3"/>
      <c r="AM44" s="3"/>
      <c r="AN44" s="3"/>
      <c r="AO44" s="3"/>
    </row>
    <row r="45" ht="15" customHeight="1" spans="1:41">
      <c r="A45" s="73"/>
      <c r="B45" s="3" t="s">
        <v>67</v>
      </c>
      <c r="C45" s="55"/>
      <c r="D45" s="55"/>
      <c r="E45" s="74"/>
      <c r="F45" s="75"/>
      <c r="G45" s="75"/>
      <c r="H45" s="76"/>
      <c r="I45" s="137"/>
      <c r="J45" s="13"/>
      <c r="K45" s="138"/>
      <c r="L45" s="139">
        <v>0.14</v>
      </c>
      <c r="M45" s="107"/>
      <c r="N45" s="107"/>
      <c r="O45" s="107"/>
      <c r="P45" s="132"/>
      <c r="Q45" s="3"/>
      <c r="R45" s="197"/>
      <c r="S45" s="192"/>
      <c r="T45" s="197"/>
      <c r="U45" s="198">
        <v>0.14</v>
      </c>
      <c r="V45" s="167"/>
      <c r="W45" s="167"/>
      <c r="X45" s="167"/>
      <c r="Y45" s="167"/>
      <c r="Z45" s="222"/>
      <c r="AA45" s="138"/>
      <c r="AB45" s="228"/>
      <c r="AC45" s="246"/>
      <c r="AD45" s="110"/>
      <c r="AE45" s="110"/>
      <c r="AF45" s="110"/>
      <c r="AG45" s="110"/>
      <c r="AH45" s="110"/>
      <c r="AI45" s="269"/>
      <c r="AJ45" s="3"/>
      <c r="AK45" s="3"/>
      <c r="AL45" s="3"/>
      <c r="AM45" s="3"/>
      <c r="AN45" s="3"/>
      <c r="AO45" s="3"/>
    </row>
    <row r="46" spans="1:41">
      <c r="A46" s="70"/>
      <c r="B46" s="3" t="s">
        <v>21</v>
      </c>
      <c r="C46" s="55"/>
      <c r="D46" s="55"/>
      <c r="E46" s="55"/>
      <c r="F46" s="13"/>
      <c r="G46" s="13"/>
      <c r="H46" s="77"/>
      <c r="I46" s="140"/>
      <c r="J46" s="13"/>
      <c r="K46" s="141"/>
      <c r="L46" s="107">
        <v>120</v>
      </c>
      <c r="M46" s="107"/>
      <c r="N46" s="107"/>
      <c r="O46" s="107"/>
      <c r="P46" s="132"/>
      <c r="Q46" s="3"/>
      <c r="R46" s="199"/>
      <c r="S46" s="192"/>
      <c r="T46" s="199"/>
      <c r="U46" s="167">
        <v>120</v>
      </c>
      <c r="V46" s="167"/>
      <c r="W46" s="167"/>
      <c r="X46" s="167"/>
      <c r="Y46" s="167"/>
      <c r="Z46" s="222"/>
      <c r="AA46" s="141"/>
      <c r="AB46" s="228"/>
      <c r="AC46" s="246"/>
      <c r="AD46" s="110"/>
      <c r="AE46" s="110"/>
      <c r="AF46" s="110"/>
      <c r="AG46" s="110"/>
      <c r="AH46" s="110"/>
      <c r="AI46" s="269"/>
      <c r="AJ46" s="3"/>
      <c r="AK46" s="3"/>
      <c r="AL46" s="3"/>
      <c r="AM46" s="3"/>
      <c r="AN46" s="3"/>
      <c r="AO46" s="3"/>
    </row>
    <row r="47" spans="1:41">
      <c r="A47" s="70"/>
      <c r="B47" s="3" t="s">
        <v>65</v>
      </c>
      <c r="C47" s="55"/>
      <c r="D47" s="55"/>
      <c r="E47" s="55"/>
      <c r="F47" s="13"/>
      <c r="G47" s="13"/>
      <c r="H47" s="78"/>
      <c r="I47" s="142"/>
      <c r="J47" s="13"/>
      <c r="K47" s="143"/>
      <c r="L47" s="144">
        <f>-PMT(L45/12,L46,L44)</f>
        <v>42647.081936431</v>
      </c>
      <c r="M47" s="145"/>
      <c r="N47" s="145"/>
      <c r="O47" s="145"/>
      <c r="P47" s="146"/>
      <c r="Q47" s="3"/>
      <c r="R47" s="200"/>
      <c r="S47" s="192"/>
      <c r="T47" s="200"/>
      <c r="U47" s="201">
        <f>-PMT(U45/12,U46,U44)</f>
        <v>38157.9154168067</v>
      </c>
      <c r="V47" s="202"/>
      <c r="W47" s="202"/>
      <c r="X47" s="202"/>
      <c r="Y47" s="202"/>
      <c r="Z47" s="222"/>
      <c r="AA47" s="143"/>
      <c r="AB47" s="228"/>
      <c r="AC47" s="246"/>
      <c r="AD47" s="110"/>
      <c r="AE47" s="110"/>
      <c r="AF47" s="110"/>
      <c r="AG47" s="110"/>
      <c r="AH47" s="110"/>
      <c r="AI47" s="269"/>
      <c r="AJ47" s="3"/>
      <c r="AK47" s="3"/>
      <c r="AL47" s="3"/>
      <c r="AM47" s="3"/>
      <c r="AN47" s="3"/>
      <c r="AO47" s="3"/>
    </row>
    <row r="48" s="17" customFormat="1" spans="1:41">
      <c r="A48" s="79"/>
      <c r="B48" s="66"/>
      <c r="C48" s="80"/>
      <c r="D48" s="80"/>
      <c r="E48" s="80"/>
      <c r="F48" s="81"/>
      <c r="G48" s="81"/>
      <c r="H48" s="82"/>
      <c r="I48" s="147"/>
      <c r="J48" s="81"/>
      <c r="K48" s="148"/>
      <c r="L48" s="81"/>
      <c r="M48" s="66"/>
      <c r="N48" s="66"/>
      <c r="O48" s="66"/>
      <c r="P48" s="149"/>
      <c r="Q48" s="66"/>
      <c r="R48" s="203"/>
      <c r="S48" s="190"/>
      <c r="T48" s="203"/>
      <c r="U48" s="190"/>
      <c r="V48" s="191"/>
      <c r="W48" s="191"/>
      <c r="X48" s="191"/>
      <c r="Y48" s="191"/>
      <c r="Z48" s="249"/>
      <c r="AA48" s="148"/>
      <c r="AB48" s="81"/>
      <c r="AC48" s="148"/>
      <c r="AD48" s="81"/>
      <c r="AE48" s="66"/>
      <c r="AF48" s="66"/>
      <c r="AG48" s="66"/>
      <c r="AH48" s="66"/>
      <c r="AI48" s="149"/>
      <c r="AJ48" s="14"/>
      <c r="AK48" s="14"/>
      <c r="AL48" s="14"/>
      <c r="AM48" s="14"/>
      <c r="AN48" s="14"/>
      <c r="AO48" s="14"/>
    </row>
    <row r="49" ht="15" spans="1:41">
      <c r="A49" s="83" t="s">
        <v>24</v>
      </c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204"/>
      <c r="S49" s="204"/>
      <c r="T49" s="204"/>
      <c r="U49" s="204"/>
      <c r="V49" s="204"/>
      <c r="W49" s="204"/>
      <c r="X49" s="204"/>
      <c r="Y49" s="204"/>
      <c r="Z49" s="204"/>
      <c r="AA49" s="84"/>
      <c r="AB49" s="84"/>
      <c r="AC49" s="84"/>
      <c r="AD49" s="84"/>
      <c r="AE49" s="84"/>
      <c r="AF49" s="84"/>
      <c r="AG49" s="84"/>
      <c r="AH49" s="84"/>
      <c r="AI49" s="274"/>
      <c r="AJ49" s="3"/>
      <c r="AK49" s="3"/>
      <c r="AL49" s="3"/>
      <c r="AM49" s="3"/>
      <c r="AN49" s="3"/>
      <c r="AO49" s="3"/>
    </row>
    <row r="50" spans="1:41">
      <c r="A50" s="54"/>
      <c r="B50" s="85"/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5"/>
      <c r="AC50" s="85"/>
      <c r="AD50" s="85"/>
      <c r="AE50" s="85"/>
      <c r="AF50" s="85"/>
      <c r="AG50" s="85"/>
      <c r="AH50" s="85"/>
      <c r="AI50" s="269"/>
      <c r="AJ50" s="266"/>
      <c r="AK50" s="266"/>
      <c r="AL50" s="3"/>
      <c r="AM50" s="3"/>
      <c r="AN50" s="3"/>
      <c r="AO50" s="3"/>
    </row>
    <row r="51" s="15" customFormat="1" spans="1:41">
      <c r="A51" s="41"/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6"/>
      <c r="AC51" s="86"/>
      <c r="AD51" s="86"/>
      <c r="AE51" s="86"/>
      <c r="AF51" s="86"/>
      <c r="AG51" s="86"/>
      <c r="AH51" s="86"/>
      <c r="AI51" s="269"/>
      <c r="AJ51" s="3"/>
      <c r="AK51" s="3"/>
      <c r="AL51" s="266"/>
      <c r="AM51" s="266"/>
      <c r="AN51" s="266"/>
      <c r="AO51" s="266"/>
    </row>
    <row r="52" spans="1:41">
      <c r="A52" s="41"/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5"/>
      <c r="AG52" s="85"/>
      <c r="AH52" s="85"/>
      <c r="AI52" s="269"/>
      <c r="AJ52" s="3"/>
      <c r="AK52" s="3"/>
      <c r="AL52" s="3"/>
      <c r="AM52" s="3"/>
      <c r="AN52" s="3"/>
      <c r="AO52" s="3"/>
    </row>
    <row r="53" spans="1:36">
      <c r="A53" s="87" t="s">
        <v>68</v>
      </c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97"/>
      <c r="S53" s="205"/>
      <c r="T53" s="205"/>
      <c r="U53" s="205"/>
      <c r="V53" s="205"/>
      <c r="W53" s="205"/>
      <c r="X53" s="205"/>
      <c r="Y53" s="205"/>
      <c r="Z53" s="205"/>
      <c r="AA53" s="205"/>
      <c r="AB53" s="205"/>
      <c r="AC53" s="205"/>
      <c r="AD53" s="205"/>
      <c r="AE53" s="205"/>
      <c r="AF53" s="205"/>
      <c r="AG53" s="205"/>
      <c r="AH53" s="205"/>
      <c r="AI53" s="275"/>
      <c r="AJ53" s="3"/>
    </row>
    <row r="54" spans="1:36">
      <c r="A54" s="89"/>
      <c r="B54" s="90"/>
      <c r="C54" s="90"/>
      <c r="D54" s="90"/>
      <c r="E54" s="90"/>
      <c r="F54" s="90"/>
      <c r="G54" s="90"/>
      <c r="H54" s="90"/>
      <c r="I54" s="150"/>
      <c r="J54" s="150"/>
      <c r="K54" s="150"/>
      <c r="L54" s="150"/>
      <c r="M54" s="150"/>
      <c r="N54" s="150"/>
      <c r="O54" s="150"/>
      <c r="P54" s="150"/>
      <c r="Q54" s="150"/>
      <c r="R54" s="206"/>
      <c r="S54" s="150"/>
      <c r="T54" s="150"/>
      <c r="U54" s="150"/>
      <c r="V54" s="150"/>
      <c r="W54" s="150"/>
      <c r="X54" s="150"/>
      <c r="Y54" s="150"/>
      <c r="Z54" s="150"/>
      <c r="AA54" s="150"/>
      <c r="AB54" s="250"/>
      <c r="AC54" s="250"/>
      <c r="AD54" s="250"/>
      <c r="AE54" s="250"/>
      <c r="AF54" s="250"/>
      <c r="AG54" s="250"/>
      <c r="AH54" s="250"/>
      <c r="AI54" s="276"/>
      <c r="AJ54" s="3"/>
    </row>
    <row r="55" ht="15" customHeight="1" spans="1:36">
      <c r="A55" s="91"/>
      <c r="B55" s="80"/>
      <c r="C55" s="80"/>
      <c r="D55" s="80"/>
      <c r="E55" s="80"/>
      <c r="F55" s="80"/>
      <c r="G55" s="80"/>
      <c r="H55" s="80"/>
      <c r="I55" s="151"/>
      <c r="J55" s="151"/>
      <c r="K55" s="151"/>
      <c r="L55" s="151"/>
      <c r="M55" s="151"/>
      <c r="N55" s="151"/>
      <c r="O55" s="151"/>
      <c r="P55" s="151"/>
      <c r="Q55" s="151"/>
      <c r="R55" s="207"/>
      <c r="S55" s="150"/>
      <c r="T55" s="150"/>
      <c r="U55" s="150"/>
      <c r="V55" s="150"/>
      <c r="W55" s="150"/>
      <c r="X55" s="150"/>
      <c r="Y55" s="150"/>
      <c r="Z55" s="150"/>
      <c r="AA55" s="150"/>
      <c r="AB55" s="250"/>
      <c r="AC55" s="250"/>
      <c r="AD55" s="250"/>
      <c r="AE55" s="250"/>
      <c r="AF55" s="250"/>
      <c r="AG55" s="250"/>
      <c r="AH55" s="250"/>
      <c r="AI55" s="276"/>
      <c r="AJ55" s="3"/>
    </row>
    <row r="56" spans="1:35">
      <c r="A56" s="92" t="s">
        <v>25</v>
      </c>
      <c r="B56" s="93"/>
      <c r="C56" s="93"/>
      <c r="D56" s="93"/>
      <c r="E56" s="93"/>
      <c r="F56" s="93"/>
      <c r="G56" s="93"/>
      <c r="H56" s="94"/>
      <c r="I56" s="93" t="s">
        <v>26</v>
      </c>
      <c r="J56" s="93"/>
      <c r="K56" s="93"/>
      <c r="L56" s="93"/>
      <c r="M56" s="93"/>
      <c r="N56" s="93"/>
      <c r="O56" s="93"/>
      <c r="P56" s="93"/>
      <c r="Q56" s="93"/>
      <c r="R56" s="94"/>
      <c r="S56" s="208" t="s">
        <v>27</v>
      </c>
      <c r="T56" s="209"/>
      <c r="U56" s="209"/>
      <c r="V56" s="209"/>
      <c r="W56" s="209"/>
      <c r="X56" s="209"/>
      <c r="Y56" s="209"/>
      <c r="Z56" s="209"/>
      <c r="AA56" s="251"/>
      <c r="AB56" s="87" t="s">
        <v>28</v>
      </c>
      <c r="AC56" s="88"/>
      <c r="AD56" s="88"/>
      <c r="AE56" s="209"/>
      <c r="AF56" s="209"/>
      <c r="AG56" s="209"/>
      <c r="AH56" s="209"/>
      <c r="AI56" s="251"/>
    </row>
    <row r="57" spans="1:35">
      <c r="A57" s="89"/>
      <c r="B57" s="90"/>
      <c r="C57" s="90"/>
      <c r="D57" s="90"/>
      <c r="E57" s="90"/>
      <c r="F57" s="90"/>
      <c r="G57" s="90"/>
      <c r="H57" s="95"/>
      <c r="I57" s="150"/>
      <c r="J57" s="150"/>
      <c r="K57" s="150"/>
      <c r="L57" s="150"/>
      <c r="M57" s="150"/>
      <c r="N57" s="150"/>
      <c r="O57" s="150"/>
      <c r="P57" s="150"/>
      <c r="Q57" s="150"/>
      <c r="R57" s="206"/>
      <c r="S57" s="210" t="s">
        <v>69</v>
      </c>
      <c r="T57" s="11"/>
      <c r="U57" s="11"/>
      <c r="V57" s="11"/>
      <c r="W57" s="11"/>
      <c r="X57" s="11"/>
      <c r="Y57" s="11"/>
      <c r="Z57" s="11"/>
      <c r="AA57" s="252"/>
      <c r="AB57" s="253"/>
      <c r="AC57" s="250"/>
      <c r="AD57" s="250"/>
      <c r="AE57" s="250"/>
      <c r="AF57" s="250"/>
      <c r="AG57" s="250"/>
      <c r="AH57" s="250"/>
      <c r="AI57" s="276"/>
    </row>
    <row r="58" ht="15" customHeight="1" spans="1:35">
      <c r="A58" s="91"/>
      <c r="B58" s="80"/>
      <c r="C58" s="80"/>
      <c r="D58" s="80"/>
      <c r="E58" s="80"/>
      <c r="F58" s="80"/>
      <c r="G58" s="80"/>
      <c r="H58" s="96"/>
      <c r="I58" s="151"/>
      <c r="J58" s="151"/>
      <c r="K58" s="151"/>
      <c r="L58" s="151"/>
      <c r="M58" s="151"/>
      <c r="N58" s="151"/>
      <c r="O58" s="151"/>
      <c r="P58" s="151"/>
      <c r="Q58" s="151"/>
      <c r="R58" s="207"/>
      <c r="S58" s="211"/>
      <c r="T58" s="212"/>
      <c r="U58" s="212"/>
      <c r="V58" s="212"/>
      <c r="W58" s="212"/>
      <c r="X58" s="212"/>
      <c r="Y58" s="212"/>
      <c r="Z58" s="212"/>
      <c r="AA58" s="254"/>
      <c r="AB58" s="255"/>
      <c r="AC58" s="256"/>
      <c r="AD58" s="256"/>
      <c r="AE58" s="256"/>
      <c r="AF58" s="256"/>
      <c r="AG58" s="256"/>
      <c r="AH58" s="256"/>
      <c r="AI58" s="277"/>
    </row>
    <row r="59" spans="1:35">
      <c r="A59" s="87" t="s">
        <v>29</v>
      </c>
      <c r="B59" s="88"/>
      <c r="C59" s="88"/>
      <c r="D59" s="88"/>
      <c r="E59" s="88"/>
      <c r="F59" s="88"/>
      <c r="G59" s="88"/>
      <c r="H59" s="97"/>
      <c r="I59" s="88" t="s">
        <v>29</v>
      </c>
      <c r="J59" s="88"/>
      <c r="K59" s="88"/>
      <c r="L59" s="88"/>
      <c r="M59" s="88"/>
      <c r="N59" s="88"/>
      <c r="O59" s="88"/>
      <c r="P59" s="88"/>
      <c r="Q59" s="88"/>
      <c r="R59" s="97"/>
      <c r="S59" s="208" t="s">
        <v>29</v>
      </c>
      <c r="T59" s="209"/>
      <c r="U59" s="209"/>
      <c r="V59" s="209"/>
      <c r="W59" s="209"/>
      <c r="X59" s="209"/>
      <c r="Y59" s="209"/>
      <c r="Z59" s="209"/>
      <c r="AA59" s="251"/>
      <c r="AB59" s="208" t="s">
        <v>29</v>
      </c>
      <c r="AC59" s="209"/>
      <c r="AD59" s="209"/>
      <c r="AE59" s="209"/>
      <c r="AF59" s="209"/>
      <c r="AG59" s="209"/>
      <c r="AH59" s="209"/>
      <c r="AI59" s="251"/>
    </row>
    <row r="60" spans="1:35">
      <c r="A60" s="89"/>
      <c r="B60" s="90"/>
      <c r="C60" s="90"/>
      <c r="D60" s="90"/>
      <c r="E60" s="90"/>
      <c r="F60" s="90"/>
      <c r="G60" s="90"/>
      <c r="H60" s="95"/>
      <c r="I60" s="150"/>
      <c r="J60" s="150"/>
      <c r="K60" s="150"/>
      <c r="L60" s="150"/>
      <c r="M60" s="150"/>
      <c r="N60" s="150"/>
      <c r="O60" s="150"/>
      <c r="P60" s="150"/>
      <c r="Q60" s="150"/>
      <c r="R60" s="206"/>
      <c r="S60" s="213"/>
      <c r="T60" s="150"/>
      <c r="U60" s="150"/>
      <c r="V60" s="150"/>
      <c r="W60" s="150"/>
      <c r="X60" s="150"/>
      <c r="Y60" s="150"/>
      <c r="Z60" s="150"/>
      <c r="AA60" s="206"/>
      <c r="AB60" s="253"/>
      <c r="AC60" s="250"/>
      <c r="AD60" s="250"/>
      <c r="AE60" s="250"/>
      <c r="AF60" s="250"/>
      <c r="AG60" s="250"/>
      <c r="AH60" s="250"/>
      <c r="AI60" s="276"/>
    </row>
    <row r="61" spans="1:35">
      <c r="A61" s="91"/>
      <c r="B61" s="80"/>
      <c r="C61" s="80"/>
      <c r="D61" s="80"/>
      <c r="E61" s="80"/>
      <c r="F61" s="80"/>
      <c r="G61" s="80"/>
      <c r="H61" s="96"/>
      <c r="I61" s="151"/>
      <c r="J61" s="151"/>
      <c r="K61" s="151"/>
      <c r="L61" s="151"/>
      <c r="M61" s="151"/>
      <c r="N61" s="151"/>
      <c r="O61" s="151"/>
      <c r="P61" s="151"/>
      <c r="Q61" s="151"/>
      <c r="R61" s="207"/>
      <c r="S61" s="214"/>
      <c r="T61" s="151"/>
      <c r="U61" s="151"/>
      <c r="V61" s="151"/>
      <c r="W61" s="151"/>
      <c r="X61" s="151"/>
      <c r="Y61" s="151"/>
      <c r="Z61" s="151"/>
      <c r="AA61" s="207"/>
      <c r="AB61" s="255"/>
      <c r="AC61" s="256"/>
      <c r="AD61" s="256"/>
      <c r="AE61" s="256"/>
      <c r="AF61" s="256"/>
      <c r="AG61" s="256"/>
      <c r="AH61" s="256"/>
      <c r="AI61" s="277"/>
    </row>
    <row r="64" spans="1:15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</row>
    <row r="65" spans="36:36">
      <c r="AJ65" s="18"/>
    </row>
    <row r="67" spans="37:37">
      <c r="AK67" s="18"/>
    </row>
    <row r="68" s="18" customFormat="1" spans="1:37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</row>
    <row r="71" spans="22:22">
      <c r="V71" s="19" t="s">
        <v>30</v>
      </c>
    </row>
  </sheetData>
  <mergeCells count="143">
    <mergeCell ref="A5:AI5"/>
    <mergeCell ref="Y6:AC6"/>
    <mergeCell ref="X7:AB7"/>
    <mergeCell ref="H8:J8"/>
    <mergeCell ref="K8:M8"/>
    <mergeCell ref="N8:O8"/>
    <mergeCell ref="P8:R8"/>
    <mergeCell ref="S8:T8"/>
    <mergeCell ref="U8:W8"/>
    <mergeCell ref="X8:AI8"/>
    <mergeCell ref="A9:G9"/>
    <mergeCell ref="H9:J9"/>
    <mergeCell ref="K9:O9"/>
    <mergeCell ref="P9:R9"/>
    <mergeCell ref="S9:T9"/>
    <mergeCell ref="U9:W9"/>
    <mergeCell ref="X9:AI9"/>
    <mergeCell ref="A10:AI10"/>
    <mergeCell ref="B11:AH11"/>
    <mergeCell ref="B12:AH12"/>
    <mergeCell ref="AL12:AM12"/>
    <mergeCell ref="B13:AH13"/>
    <mergeCell ref="AL13:AM13"/>
    <mergeCell ref="B14:AH14"/>
    <mergeCell ref="A16:H16"/>
    <mergeCell ref="I16:Q16"/>
    <mergeCell ref="R16:Z16"/>
    <mergeCell ref="AA16:AI16"/>
    <mergeCell ref="L17:P17"/>
    <mergeCell ref="U17:Y17"/>
    <mergeCell ref="L18:P18"/>
    <mergeCell ref="U18:Y18"/>
    <mergeCell ref="AB18:AH18"/>
    <mergeCell ref="L19:P19"/>
    <mergeCell ref="U19:Y19"/>
    <mergeCell ref="AD19:AH19"/>
    <mergeCell ref="I20:K20"/>
    <mergeCell ref="L20:P20"/>
    <mergeCell ref="R20:T20"/>
    <mergeCell ref="U20:Y20"/>
    <mergeCell ref="AB20:AH20"/>
    <mergeCell ref="L21:P21"/>
    <mergeCell ref="U21:Y21"/>
    <mergeCell ref="AD21:AH21"/>
    <mergeCell ref="I22:K22"/>
    <mergeCell ref="L22:P22"/>
    <mergeCell ref="R22:T22"/>
    <mergeCell ref="U22:Y22"/>
    <mergeCell ref="AB22:AH22"/>
    <mergeCell ref="L23:P23"/>
    <mergeCell ref="U23:Y23"/>
    <mergeCell ref="AD23:AH23"/>
    <mergeCell ref="I24:K24"/>
    <mergeCell ref="L24:P24"/>
    <mergeCell ref="R24:T24"/>
    <mergeCell ref="U24:Y24"/>
    <mergeCell ref="AA24:AI24"/>
    <mergeCell ref="L25:P25"/>
    <mergeCell ref="U25:Y25"/>
    <mergeCell ref="AB25:AH25"/>
    <mergeCell ref="I26:K26"/>
    <mergeCell ref="L26:P26"/>
    <mergeCell ref="R26:T26"/>
    <mergeCell ref="U26:Y26"/>
    <mergeCell ref="AB26:AH26"/>
    <mergeCell ref="L27:P27"/>
    <mergeCell ref="U27:Y27"/>
    <mergeCell ref="AB27:AH27"/>
    <mergeCell ref="A28:D28"/>
    <mergeCell ref="L28:P28"/>
    <mergeCell ref="U28:Y28"/>
    <mergeCell ref="AB28:AH28"/>
    <mergeCell ref="L29:P29"/>
    <mergeCell ref="U29:Y29"/>
    <mergeCell ref="AD29:AH29"/>
    <mergeCell ref="L30:P30"/>
    <mergeCell ref="U30:Y30"/>
    <mergeCell ref="AD30:AH30"/>
    <mergeCell ref="L31:P31"/>
    <mergeCell ref="U31:Y31"/>
    <mergeCell ref="AD31:AH31"/>
    <mergeCell ref="AD32:AH32"/>
    <mergeCell ref="L33:P33"/>
    <mergeCell ref="U33:Y33"/>
    <mergeCell ref="AD33:AH33"/>
    <mergeCell ref="L35:P35"/>
    <mergeCell ref="U35:Y35"/>
    <mergeCell ref="AB35:AH35"/>
    <mergeCell ref="L36:P36"/>
    <mergeCell ref="U36:Y36"/>
    <mergeCell ref="L37:P37"/>
    <mergeCell ref="U37:Y37"/>
    <mergeCell ref="L38:P38"/>
    <mergeCell ref="U38:Y38"/>
    <mergeCell ref="AB38:AH38"/>
    <mergeCell ref="L39:P39"/>
    <mergeCell ref="U39:Y39"/>
    <mergeCell ref="L40:P40"/>
    <mergeCell ref="U40:Y40"/>
    <mergeCell ref="AD40:AH40"/>
    <mergeCell ref="L41:P41"/>
    <mergeCell ref="U41:Y41"/>
    <mergeCell ref="AB41:AH41"/>
    <mergeCell ref="L42:P42"/>
    <mergeCell ref="U42:Y42"/>
    <mergeCell ref="AB42:AH42"/>
    <mergeCell ref="AB43:AH43"/>
    <mergeCell ref="L44:P44"/>
    <mergeCell ref="U44:Y44"/>
    <mergeCell ref="AB44:AH44"/>
    <mergeCell ref="L45:P45"/>
    <mergeCell ref="U45:Y45"/>
    <mergeCell ref="AD45:AH45"/>
    <mergeCell ref="L46:P46"/>
    <mergeCell ref="U46:Y46"/>
    <mergeCell ref="AD46:AH46"/>
    <mergeCell ref="L47:P47"/>
    <mergeCell ref="U47:Y47"/>
    <mergeCell ref="AD47:AH47"/>
    <mergeCell ref="B50:AH50"/>
    <mergeCell ref="B51:AH51"/>
    <mergeCell ref="B52:AH52"/>
    <mergeCell ref="I53:R53"/>
    <mergeCell ref="S53:AA53"/>
    <mergeCell ref="A54:H54"/>
    <mergeCell ref="A55:H55"/>
    <mergeCell ref="I56:R56"/>
    <mergeCell ref="S56:AA56"/>
    <mergeCell ref="A57:H57"/>
    <mergeCell ref="A58:H58"/>
    <mergeCell ref="I59:R59"/>
    <mergeCell ref="S59:AA59"/>
    <mergeCell ref="A60:H60"/>
    <mergeCell ref="A61:H61"/>
    <mergeCell ref="I60:R61"/>
    <mergeCell ref="S60:AA61"/>
    <mergeCell ref="I57:R58"/>
    <mergeCell ref="S57:AA58"/>
    <mergeCell ref="AB36:AH37"/>
    <mergeCell ref="I54:R55"/>
    <mergeCell ref="S54:AA55"/>
    <mergeCell ref="G6:W7"/>
    <mergeCell ref="AE6:AI7"/>
  </mergeCells>
  <printOptions horizontalCentered="1"/>
  <pageMargins left="0.25" right="0.25" top="0.75" bottom="0.75" header="0.3" footer="0.3"/>
  <pageSetup paperSize="14" scale="93" orientation="portrait"/>
  <headerFooter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5:H33"/>
  <sheetViews>
    <sheetView workbookViewId="0">
      <selection activeCell="K14" sqref="K14"/>
    </sheetView>
  </sheetViews>
  <sheetFormatPr defaultColWidth="9.14285714285714" defaultRowHeight="15" outlineLevelCol="7"/>
  <cols>
    <col min="1" max="16384" width="9.14285714285714" style="1"/>
  </cols>
  <sheetData>
    <row r="5" ht="15.75" spans="1:8">
      <c r="A5" s="2"/>
      <c r="B5" s="2"/>
      <c r="C5" s="2"/>
      <c r="D5" s="2"/>
      <c r="E5" s="2"/>
      <c r="F5" s="3"/>
      <c r="G5" s="3"/>
      <c r="H5" s="3"/>
    </row>
    <row r="6" spans="1:8">
      <c r="A6" s="3"/>
      <c r="B6" s="4"/>
      <c r="C6" s="5"/>
      <c r="D6" s="6"/>
      <c r="E6" s="3"/>
      <c r="F6" s="3"/>
      <c r="G6" s="3"/>
      <c r="H6" s="3"/>
    </row>
    <row r="7" spans="1:8">
      <c r="A7" s="3"/>
      <c r="B7" s="4"/>
      <c r="C7" s="6"/>
      <c r="D7" s="6"/>
      <c r="E7" s="3"/>
      <c r="F7" s="3"/>
      <c r="G7" s="3"/>
      <c r="H7" s="3"/>
    </row>
    <row r="8" spans="1:8">
      <c r="A8" s="7"/>
      <c r="B8" s="7"/>
      <c r="C8" s="7"/>
      <c r="D8" s="7"/>
      <c r="E8" s="3"/>
      <c r="F8" s="3"/>
      <c r="G8" s="3"/>
      <c r="H8" s="3"/>
    </row>
    <row r="9" spans="1:8">
      <c r="A9" s="8"/>
      <c r="B9" s="9"/>
      <c r="C9" s="10"/>
      <c r="D9" s="11"/>
      <c r="E9" s="3"/>
      <c r="F9" s="3"/>
      <c r="G9" s="3"/>
      <c r="H9" s="3"/>
    </row>
    <row r="10" spans="1:8">
      <c r="A10" s="12"/>
      <c r="B10" s="9"/>
      <c r="C10" s="10"/>
      <c r="D10" s="12"/>
      <c r="E10" s="12"/>
      <c r="F10" s="12"/>
      <c r="G10" s="12"/>
      <c r="H10" s="12"/>
    </row>
    <row r="11" spans="1:8">
      <c r="A11" s="3"/>
      <c r="B11" s="13"/>
      <c r="C11" s="3"/>
      <c r="D11" s="3"/>
      <c r="E11" s="3"/>
      <c r="F11" s="3"/>
      <c r="G11" s="3"/>
      <c r="H11" s="3"/>
    </row>
    <row r="12" spans="1:8">
      <c r="A12" s="3"/>
      <c r="B12" s="13"/>
      <c r="C12" s="3"/>
      <c r="D12" s="3"/>
      <c r="E12" s="3"/>
      <c r="F12" s="3"/>
      <c r="G12" s="3"/>
      <c r="H12" s="3"/>
    </row>
    <row r="13" spans="1:8">
      <c r="A13" s="3"/>
      <c r="B13" s="13"/>
      <c r="C13" s="3"/>
      <c r="D13" s="3"/>
      <c r="E13" s="3"/>
      <c r="F13" s="3"/>
      <c r="G13" s="3"/>
      <c r="H13" s="3"/>
    </row>
    <row r="14" spans="1:8">
      <c r="A14" s="8"/>
      <c r="B14" s="13"/>
      <c r="C14" s="3"/>
      <c r="D14" s="3"/>
      <c r="E14" s="12"/>
      <c r="F14" s="3"/>
      <c r="G14" s="3"/>
      <c r="H14" s="3"/>
    </row>
    <row r="15" spans="1:8">
      <c r="A15" s="12"/>
      <c r="B15" s="13"/>
      <c r="C15" s="3"/>
      <c r="D15" s="3"/>
      <c r="E15" s="3"/>
      <c r="F15" s="3"/>
      <c r="G15" s="3"/>
      <c r="H15" s="3"/>
    </row>
    <row r="16" spans="1:8">
      <c r="A16" s="3"/>
      <c r="B16" s="13"/>
      <c r="C16" s="3"/>
      <c r="D16" s="3"/>
      <c r="E16" s="3"/>
      <c r="F16" s="3"/>
      <c r="G16" s="3"/>
      <c r="H16" s="3"/>
    </row>
    <row r="17" spans="1:8">
      <c r="A17" s="3"/>
      <c r="B17" s="13"/>
      <c r="C17" s="3"/>
      <c r="D17" s="3"/>
      <c r="E17" s="3"/>
      <c r="F17" s="3"/>
      <c r="G17" s="3"/>
      <c r="H17" s="3"/>
    </row>
    <row r="18" spans="1:8">
      <c r="A18" s="3"/>
      <c r="B18" s="13"/>
      <c r="C18" s="3"/>
      <c r="D18" s="3"/>
      <c r="E18" s="3"/>
      <c r="F18" s="3"/>
      <c r="G18" s="3"/>
      <c r="H18" s="3"/>
    </row>
    <row r="19" spans="1:8">
      <c r="A19" s="8"/>
      <c r="B19" s="13"/>
      <c r="C19" s="3"/>
      <c r="D19" s="3"/>
      <c r="E19" s="3"/>
      <c r="F19" s="3"/>
      <c r="G19" s="3"/>
      <c r="H19" s="3"/>
    </row>
    <row r="20" spans="1:8">
      <c r="A20" s="12"/>
      <c r="B20" s="13"/>
      <c r="C20" s="3"/>
      <c r="D20" s="3"/>
      <c r="E20" s="3"/>
      <c r="F20" s="3"/>
      <c r="G20" s="3"/>
      <c r="H20" s="3"/>
    </row>
    <row r="21" spans="1:8">
      <c r="A21" s="3"/>
      <c r="B21" s="13"/>
      <c r="C21" s="3"/>
      <c r="D21" s="3"/>
      <c r="E21" s="3"/>
      <c r="F21" s="3"/>
      <c r="G21" s="3"/>
      <c r="H21" s="3"/>
    </row>
    <row r="22" spans="1:8">
      <c r="A22" s="3"/>
      <c r="B22" s="13"/>
      <c r="C22" s="3"/>
      <c r="D22" s="3"/>
      <c r="E22" s="12"/>
      <c r="F22" s="3"/>
      <c r="G22" s="3"/>
      <c r="H22" s="3"/>
    </row>
    <row r="23" spans="1:8">
      <c r="A23" s="3"/>
      <c r="B23" s="13"/>
      <c r="C23" s="3"/>
      <c r="D23" s="3"/>
      <c r="E23" s="3"/>
      <c r="F23" s="3"/>
      <c r="G23" s="3"/>
      <c r="H23" s="3"/>
    </row>
    <row r="24" spans="1:8">
      <c r="A24" s="8"/>
      <c r="B24" s="13"/>
      <c r="C24" s="3"/>
      <c r="D24" s="3"/>
      <c r="E24" s="3"/>
      <c r="F24" s="3"/>
      <c r="G24" s="3"/>
      <c r="H24" s="3"/>
    </row>
    <row r="25" spans="1:8">
      <c r="A25" s="12"/>
      <c r="B25" s="13"/>
      <c r="C25" s="3"/>
      <c r="D25" s="3"/>
      <c r="E25" s="3"/>
      <c r="F25" s="3"/>
      <c r="G25" s="3"/>
      <c r="H25" s="3"/>
    </row>
    <row r="26" spans="1:8">
      <c r="A26" s="3"/>
      <c r="B26" s="13"/>
      <c r="C26" s="3"/>
      <c r="D26" s="3"/>
      <c r="E26" s="12"/>
      <c r="F26" s="3"/>
      <c r="G26" s="3"/>
      <c r="H26" s="3"/>
    </row>
    <row r="27" spans="1:8">
      <c r="A27" s="8"/>
      <c r="B27" s="13"/>
      <c r="C27" s="3"/>
      <c r="D27" s="3"/>
      <c r="E27" s="3"/>
      <c r="F27" s="3"/>
      <c r="G27" s="3"/>
      <c r="H27" s="3"/>
    </row>
    <row r="28" spans="1:8">
      <c r="A28" s="12"/>
      <c r="B28" s="13"/>
      <c r="C28" s="3"/>
      <c r="D28" s="3"/>
      <c r="E28" s="3"/>
      <c r="F28" s="3"/>
      <c r="G28" s="3"/>
      <c r="H28" s="3"/>
    </row>
    <row r="29" spans="1:8">
      <c r="A29" s="3"/>
      <c r="B29" s="13"/>
      <c r="C29" s="3"/>
      <c r="D29" s="3"/>
      <c r="E29" s="3"/>
      <c r="F29" s="3"/>
      <c r="G29" s="3"/>
      <c r="H29" s="3"/>
    </row>
    <row r="30" spans="1:8">
      <c r="A30" s="3"/>
      <c r="B30" s="13"/>
      <c r="C30" s="3"/>
      <c r="D30" s="3"/>
      <c r="E30" s="3"/>
      <c r="F30" s="3"/>
      <c r="G30" s="3"/>
      <c r="H30" s="3"/>
    </row>
    <row r="31" spans="1:8">
      <c r="A31" s="3"/>
      <c r="B31" s="13"/>
      <c r="C31" s="3"/>
      <c r="D31" s="3"/>
      <c r="E31" s="3"/>
      <c r="F31" s="3"/>
      <c r="G31" s="3"/>
      <c r="H31" s="3"/>
    </row>
    <row r="32" spans="1:8">
      <c r="A32" s="8"/>
      <c r="B32" s="13"/>
      <c r="C32" s="3"/>
      <c r="D32" s="3"/>
      <c r="E32" s="3"/>
      <c r="F32" s="3"/>
      <c r="G32" s="3"/>
      <c r="H32" s="3"/>
    </row>
    <row r="33" spans="1:8">
      <c r="A33" s="12"/>
      <c r="B33" s="3"/>
      <c r="C33" s="3"/>
      <c r="D33" s="3"/>
      <c r="E33" s="3"/>
      <c r="F33" s="3"/>
      <c r="G33" s="3"/>
      <c r="H33" s="3"/>
    </row>
  </sheetData>
  <mergeCells count="2">
    <mergeCell ref="C6:D6"/>
    <mergeCell ref="C7:D7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PAYMENT TERMS SCHED</vt:lpstr>
      <vt:lpstr>COMBO TREATS COMPUTATION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A. Perez</dc:creator>
  <cp:lastModifiedBy>nepparaiso</cp:lastModifiedBy>
  <dcterms:created xsi:type="dcterms:W3CDTF">2021-01-04T02:20:00Z</dcterms:created>
  <cp:lastPrinted>2021-01-04T07:02:00Z</cp:lastPrinted>
  <dcterms:modified xsi:type="dcterms:W3CDTF">2021-06-23T04:20:33Z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1033-11.2.0.10176</vt:lpwstr>
  </property>
</Properties>
</file>